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65" windowWidth="15120" windowHeight="7950"/>
  </bookViews>
  <sheets>
    <sheet name="доходы" sheetId="2" r:id="rId1"/>
  </sheets>
  <calcPr calcId="125725"/>
</workbook>
</file>

<file path=xl/calcChain.xml><?xml version="1.0" encoding="utf-8"?>
<calcChain xmlns="http://schemas.openxmlformats.org/spreadsheetml/2006/main">
  <c r="M30" i="2"/>
  <c r="F24"/>
  <c r="F44"/>
  <c r="H38"/>
  <c r="F38"/>
  <c r="E38"/>
  <c r="J32"/>
  <c r="K32"/>
  <c r="L32"/>
  <c r="M32"/>
  <c r="G32"/>
  <c r="L26"/>
  <c r="M26"/>
  <c r="G26"/>
  <c r="G31"/>
  <c r="L31"/>
  <c r="M31"/>
  <c r="L29"/>
  <c r="M29"/>
  <c r="L30"/>
  <c r="G29"/>
  <c r="I28"/>
  <c r="J28"/>
  <c r="K28"/>
  <c r="L28"/>
  <c r="M28"/>
  <c r="G28"/>
  <c r="G27"/>
  <c r="G14"/>
  <c r="E44"/>
  <c r="F13"/>
  <c r="C51"/>
  <c r="C49"/>
  <c r="C46"/>
  <c r="C44"/>
  <c r="C43"/>
  <c r="C42" s="1"/>
  <c r="D33"/>
  <c r="C33"/>
  <c r="C25"/>
  <c r="D30" s="1"/>
  <c r="C22"/>
  <c r="C18"/>
  <c r="C15"/>
  <c r="C13"/>
  <c r="C11"/>
  <c r="D50" l="1"/>
  <c r="C41"/>
  <c r="D52" s="1"/>
  <c r="D27"/>
  <c r="D25" s="1"/>
  <c r="C24"/>
  <c r="D45"/>
  <c r="D46"/>
  <c r="D48"/>
  <c r="D49"/>
  <c r="C10"/>
  <c r="D26"/>
  <c r="D47"/>
  <c r="D42" l="1"/>
  <c r="D51"/>
  <c r="D20"/>
  <c r="D18"/>
  <c r="D15"/>
  <c r="D14"/>
  <c r="D11"/>
  <c r="D10"/>
  <c r="D21"/>
  <c r="D19"/>
  <c r="D16"/>
  <c r="D12"/>
  <c r="C9"/>
  <c r="D23"/>
  <c r="D17"/>
  <c r="D13"/>
  <c r="D22"/>
  <c r="D44"/>
  <c r="D43"/>
  <c r="I33"/>
  <c r="H33"/>
  <c r="F33"/>
  <c r="E33"/>
  <c r="C55" l="1"/>
  <c r="D41" s="1"/>
  <c r="D9"/>
  <c r="D24"/>
  <c r="H15"/>
  <c r="K54" l="1"/>
  <c r="K50"/>
  <c r="K48"/>
  <c r="K47"/>
  <c r="K45"/>
  <c r="K38"/>
  <c r="K35"/>
  <c r="K34"/>
  <c r="K31"/>
  <c r="K30"/>
  <c r="K29"/>
  <c r="K27"/>
  <c r="K26"/>
  <c r="K21"/>
  <c r="K20"/>
  <c r="K19"/>
  <c r="K17"/>
  <c r="K16"/>
  <c r="K14"/>
  <c r="K12"/>
  <c r="J54"/>
  <c r="J53"/>
  <c r="J52"/>
  <c r="J50"/>
  <c r="J48"/>
  <c r="J47"/>
  <c r="J45"/>
  <c r="J39"/>
  <c r="J38"/>
  <c r="J35"/>
  <c r="J34"/>
  <c r="J31"/>
  <c r="J30"/>
  <c r="J29"/>
  <c r="J27"/>
  <c r="J26"/>
  <c r="J23"/>
  <c r="J21"/>
  <c r="J20"/>
  <c r="J19"/>
  <c r="J17"/>
  <c r="J16"/>
  <c r="J14"/>
  <c r="J12"/>
  <c r="H25"/>
  <c r="H24" s="1"/>
  <c r="H11"/>
  <c r="F15"/>
  <c r="K15" s="1"/>
  <c r="F25"/>
  <c r="K33"/>
  <c r="J15" l="1"/>
  <c r="J25"/>
  <c r="J33"/>
  <c r="K25"/>
  <c r="I26"/>
  <c r="E25"/>
  <c r="E24" s="1"/>
  <c r="G17" l="1"/>
  <c r="E15"/>
  <c r="E43"/>
  <c r="E51"/>
  <c r="E46"/>
  <c r="E22"/>
  <c r="E18"/>
  <c r="E13"/>
  <c r="E11"/>
  <c r="E10" l="1"/>
  <c r="E42"/>
  <c r="E41" s="1"/>
  <c r="E9"/>
  <c r="H44"/>
  <c r="F11"/>
  <c r="L52"/>
  <c r="M50"/>
  <c r="L50"/>
  <c r="M47"/>
  <c r="L47"/>
  <c r="M45"/>
  <c r="L45"/>
  <c r="M27"/>
  <c r="L27"/>
  <c r="L23"/>
  <c r="M21"/>
  <c r="L21"/>
  <c r="M20"/>
  <c r="L20"/>
  <c r="M19"/>
  <c r="L19"/>
  <c r="M16"/>
  <c r="L16"/>
  <c r="L14"/>
  <c r="M12"/>
  <c r="L12"/>
  <c r="M11"/>
  <c r="L11"/>
  <c r="H13"/>
  <c r="K11" l="1"/>
  <c r="J11"/>
  <c r="L44"/>
  <c r="K44"/>
  <c r="J44"/>
  <c r="K13"/>
  <c r="J13"/>
  <c r="G13"/>
  <c r="L13"/>
  <c r="E55"/>
  <c r="M44"/>
  <c r="H18" l="1"/>
  <c r="F18"/>
  <c r="H51"/>
  <c r="F51"/>
  <c r="G47"/>
  <c r="H46"/>
  <c r="F46"/>
  <c r="G23"/>
  <c r="H22"/>
  <c r="F22"/>
  <c r="K46" l="1"/>
  <c r="J46"/>
  <c r="K18"/>
  <c r="J18"/>
  <c r="H10"/>
  <c r="J22"/>
  <c r="J51"/>
  <c r="F10"/>
  <c r="J24"/>
  <c r="K24"/>
  <c r="L22"/>
  <c r="M25"/>
  <c r="L25"/>
  <c r="L51"/>
  <c r="M18"/>
  <c r="L18"/>
  <c r="M46"/>
  <c r="L46"/>
  <c r="K10" l="1"/>
  <c r="H9"/>
  <c r="J10"/>
  <c r="M24"/>
  <c r="L24"/>
  <c r="G30"/>
  <c r="G22"/>
  <c r="M15" l="1"/>
  <c r="L15"/>
  <c r="I17" l="1"/>
  <c r="L10"/>
  <c r="M10"/>
  <c r="F49"/>
  <c r="G48" s="1"/>
  <c r="G46"/>
  <c r="H49"/>
  <c r="G16"/>
  <c r="K49" l="1"/>
  <c r="J49"/>
  <c r="M49"/>
  <c r="L49"/>
  <c r="M48"/>
  <c r="L48"/>
  <c r="I12"/>
  <c r="G15"/>
  <c r="G50"/>
  <c r="G45"/>
  <c r="H43"/>
  <c r="F43"/>
  <c r="F42" s="1"/>
  <c r="F41" s="1"/>
  <c r="K43" l="1"/>
  <c r="J43"/>
  <c r="H42"/>
  <c r="M43"/>
  <c r="L43"/>
  <c r="I23"/>
  <c r="I13"/>
  <c r="I14"/>
  <c r="I16"/>
  <c r="I22"/>
  <c r="I18"/>
  <c r="I15"/>
  <c r="I11"/>
  <c r="G49"/>
  <c r="H41" l="1"/>
  <c r="I51" s="1"/>
  <c r="K42"/>
  <c r="J42"/>
  <c r="I46"/>
  <c r="I47"/>
  <c r="L42"/>
  <c r="M42"/>
  <c r="I45"/>
  <c r="I50"/>
  <c r="I48"/>
  <c r="I49"/>
  <c r="K41" l="1"/>
  <c r="J41"/>
  <c r="H55"/>
  <c r="I42"/>
  <c r="M41"/>
  <c r="L41"/>
  <c r="I52"/>
  <c r="I44"/>
  <c r="I43"/>
  <c r="G44" l="1"/>
  <c r="G21"/>
  <c r="G20"/>
  <c r="G19"/>
  <c r="G12"/>
  <c r="F9" l="1"/>
  <c r="J9" l="1"/>
  <c r="K9"/>
  <c r="F55"/>
  <c r="G11"/>
  <c r="G18"/>
  <c r="G25"/>
  <c r="G43"/>
  <c r="J55" l="1"/>
  <c r="K55"/>
  <c r="I21"/>
  <c r="I19"/>
  <c r="I20"/>
  <c r="G9"/>
  <c r="G10"/>
  <c r="G42"/>
  <c r="G24"/>
  <c r="I27" l="1"/>
  <c r="I30"/>
  <c r="I25" l="1"/>
  <c r="L9" l="1"/>
  <c r="M9"/>
  <c r="I10"/>
  <c r="I24"/>
  <c r="I41" l="1"/>
  <c r="L55"/>
  <c r="M55"/>
  <c r="I9"/>
  <c r="G52"/>
  <c r="G41" l="1"/>
  <c r="G55"/>
  <c r="G51"/>
</calcChain>
</file>

<file path=xl/sharedStrings.xml><?xml version="1.0" encoding="utf-8"?>
<sst xmlns="http://schemas.openxmlformats.org/spreadsheetml/2006/main" count="118" uniqueCount="110">
  <si>
    <t>АНАЛИЗ</t>
  </si>
  <si>
    <t>Наименование показателя</t>
  </si>
  <si>
    <t>Код бюджетной классификации</t>
  </si>
  <si>
    <t>Сумма</t>
  </si>
  <si>
    <t>%</t>
  </si>
  <si>
    <t>БЕЗВОЗМЕЗДНЫЕ ПОСТУПЛЕНИЯ ОТ ДРУГИХ БЮДЖЕТОВ БЮДЖЕТНОЙ СИСТЕМЫ РОССИЙСКОЙ ФЕДЕРАЦИИ</t>
  </si>
  <si>
    <t>Контрольно-счетной палаты</t>
  </si>
  <si>
    <t>Инспектор</t>
  </si>
  <si>
    <t>Н.И.Лупир</t>
  </si>
  <si>
    <t>НАЛОГИ НА ПРИБЫЛЬ ,ДОХОДЫ</t>
  </si>
  <si>
    <t>Налог на доходы физических лиц</t>
  </si>
  <si>
    <t>182 1 01 00000 00 0000 000</t>
  </si>
  <si>
    <t>НАЛОГ НА ИМУЩЕСТВО</t>
  </si>
  <si>
    <t>182 1 06 00000 00 0000 000</t>
  </si>
  <si>
    <t>Земельный налог</t>
  </si>
  <si>
    <t>Транспортный налог</t>
  </si>
  <si>
    <t>ГОСУДАРСТВЕННАЯ ПОШЛИНА</t>
  </si>
  <si>
    <t xml:space="preserve">ДОХОДЫ ОТ ИСПОЛЬЗОВАНИЯ ИМУЩЕСТВА ,НАХОДЯЩЕГОСЯ В ГОСУДАРСТВЕННОЙ И МУНИЦИПАЛЬНОЙ СОБСТВЕННОСТИ </t>
  </si>
  <si>
    <t xml:space="preserve">БЕЗВОЗМЕЗДНЫЕ ПОСТУПЛЕНИЯ </t>
  </si>
  <si>
    <t>ВСЕГО ДОХОДОВ</t>
  </si>
  <si>
    <t>Приложение №2</t>
  </si>
  <si>
    <t>ДОХОДЫ НАЛОГОВЫЕ И НЕНАЛОГОВЫЕ-всего</t>
  </si>
  <si>
    <t>Иные межбюджетные трансферты</t>
  </si>
  <si>
    <t>НАЛОГОВЫЕ ДОХОДЫ</t>
  </si>
  <si>
    <t>НЕНАЛОГОВЫЕ ДОХОДЫ</t>
  </si>
  <si>
    <t>Субвенции бюджетам субъектов РФ и муниципальных образований</t>
  </si>
  <si>
    <t xml:space="preserve">Председатель </t>
  </si>
  <si>
    <t>182 1 01 02000 01 0000 110</t>
  </si>
  <si>
    <t>Доходы ,получаемые  в виде арендной платы за земельные участки, государственная собственность  на которые не разграничена и которые располложены в границах поселений, а также средства от продажи права на заключение договоров аренды указанных земельных участков</t>
  </si>
  <si>
    <t>Дотации на выравнивание бюджетной обеспеченности</t>
  </si>
  <si>
    <t>Дотации бюджетам поселений на  выравнивание бюджетной обеспеченности</t>
  </si>
  <si>
    <t>Прочие межбюджетные трансферты, передаваемые в бюджеты поселений</t>
  </si>
  <si>
    <t>Утвержденные бюджетные назначения по отчету               (ф. 0503317)</t>
  </si>
  <si>
    <t>Удельный вес, %</t>
  </si>
  <si>
    <t>НАЛОГИ НА СОВОКУПНЫЙ ДОХОД</t>
  </si>
  <si>
    <t>182 1 05 00000 00 0000 000</t>
  </si>
  <si>
    <t>Налог, взимаемый в связи с применением упрощенной системы налогообложения</t>
  </si>
  <si>
    <t>Прочие субсидии бюджетам поселений</t>
  </si>
  <si>
    <t>Налог на имущество физических лиц, зачисляемый в бюджеты поселений</t>
  </si>
  <si>
    <t>Дотации бюджетам субъектов Российской Федерации и муниципальных образований</t>
  </si>
  <si>
    <t>182 1 05 01000 00 0000 110</t>
  </si>
  <si>
    <t>182 1 06 01000 00 0000 110</t>
  </si>
  <si>
    <t>182 1 06 04000 00 0000 110</t>
  </si>
  <si>
    <t>182 1 06 06000 02 0000 110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</si>
  <si>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РФ на совершение нотариальных действий</t>
  </si>
  <si>
    <t>Прочие поступления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</si>
  <si>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901 1 11 05013 10 0000 120</t>
  </si>
  <si>
    <t>Субсидии бюджетам субъектов РФ и муниципальных образований</t>
  </si>
  <si>
    <t>Прочие безвозмездные поступления в бюджеты поселений</t>
  </si>
  <si>
    <t>ПРОЧИЕ БЕЗВОЗМЕЗДНЫЕ ПОСТУПЛЕНИЯ</t>
  </si>
  <si>
    <t>НАЛОГИ НА ТОВАРЫ, РЕАЛИЗУЕМЫЕ НА ТЕРРИТОРИИ РФ</t>
  </si>
  <si>
    <t>182 1 03 02000 00 0000 000</t>
  </si>
  <si>
    <t>182 1 03 02000 01 0000 110</t>
  </si>
  <si>
    <t>Акцизы по подакцизным товарам (продукции, производимые на территории РФ)</t>
  </si>
  <si>
    <t>Исполнено за 2014 год (ф.0503317)</t>
  </si>
  <si>
    <t>Единый сельскохозяйственный налог</t>
  </si>
  <si>
    <t>182 1 05 03000 00 0000 110</t>
  </si>
  <si>
    <t>Доходы от сдачи в аренду имущества находящегося в оперативном управлении органов управления послений и созданных ими учреждений (за исключением имущества муниципальных автономных учреждений)</t>
  </si>
  <si>
    <t>ДОХОДЫ ОТ ПРОДАЖИ МАТЕРИАЛЬНЫХ И НЕМАТЕРИАЛЬНЫХ АКТИВОВ</t>
  </si>
  <si>
    <t>ПРОЧИЕ НЕНАЛОГОВЫЕ ДОХОДЫ</t>
  </si>
  <si>
    <t>Доходы от реализации иного имущества, находящегося в собственности поселений(за исключением имущества муниципальных бюджетных автономных учреждений, а также имущества муниципальных учреждений,) в том числе казенных, в части реализации основных средств по указанному имуществу</t>
  </si>
  <si>
    <t>Доходжы от продажи земельных участков, государственная собственность на которые не разграничена и которые расположены в границах поселений</t>
  </si>
  <si>
    <t>Невыясненные  поступления</t>
  </si>
  <si>
    <t>Прочие поступления от использования имущества , находящегося в собственности поселений</t>
  </si>
  <si>
    <t>Доходы в виде прибыли , приходящиеся на доли в уставных (складочных )капиталах хозяйственных товариществ и обществ, или дивидендов по акциям, принадлежащим поселениям</t>
  </si>
  <si>
    <t>949 1 11 01050 10 0000 120</t>
  </si>
  <si>
    <t>Возврат остатков субсидий, субвенций и иных межбюджетных трансфертов, имеющих целевое назначение прошлых лет из бюджетов поселений</t>
  </si>
  <si>
    <t>949 2 19 05000 10 0000 151</t>
  </si>
  <si>
    <t>949 1 08 00000 00 0000 110</t>
  </si>
  <si>
    <t>949 1 08 04020 01 0000 110</t>
  </si>
  <si>
    <t>949 1 11 00000 00 0000 000</t>
  </si>
  <si>
    <t>949 1 11 09045 10 0000 120</t>
  </si>
  <si>
    <t>949 1 14 02053 10 0000 410</t>
  </si>
  <si>
    <t>949 1 14 06013 10 0000 430</t>
  </si>
  <si>
    <t>949 1 17 01050 10 0000 180</t>
  </si>
  <si>
    <t>949 2 00 00000 00 0000 000</t>
  </si>
  <si>
    <t>949 2 02 00000 00 0000 000</t>
  </si>
  <si>
    <t>949 2 02 01000 00 0000 151</t>
  </si>
  <si>
    <t>949 2 02 01001 00 0000 151</t>
  </si>
  <si>
    <t>949 2 02 01001 10 0000 151</t>
  </si>
  <si>
    <t>949 2 02 02000 00 0000 151</t>
  </si>
  <si>
    <t>949 2 02 02999 10 0000 151</t>
  </si>
  <si>
    <t>949 2 02 03000 00 0000 151</t>
  </si>
  <si>
    <t>949 2 02 04000 00 0000 151</t>
  </si>
  <si>
    <t xml:space="preserve">949 2 02 04999 10 0000 151 </t>
  </si>
  <si>
    <t>949 2 07 00000 00 0000 000</t>
  </si>
  <si>
    <t>949 2 07 05000 10 0000 000</t>
  </si>
  <si>
    <t>949 1 17 05050 10 0000 180</t>
  </si>
  <si>
    <t>949 1 11 05035 10 0000 120</t>
  </si>
  <si>
    <t>949 2 08 05000 10 0000 180</t>
  </si>
  <si>
    <t>Перечисления из бюджетов поселений (в бюджеты поселений) для осуществления возврата (зачета)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</si>
  <si>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949 1 11 05075 10 0000 120</t>
  </si>
  <si>
    <t>949 1 14 0000 00 0000 000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</si>
  <si>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</si>
  <si>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>ШТРАФЫ, САНКЦИИ, ВОЗМЕЩЕНИЕ УЩЕРБА</t>
  </si>
  <si>
    <t>949 1 16 33050 10 0000 140</t>
  </si>
  <si>
    <t>949 1 16 00000 00 0000 000</t>
  </si>
  <si>
    <t>Утвержденные бюджетные назначения по решению Совета депутатов от 25.12.2015 № 110</t>
  </si>
  <si>
    <t>исполнения доходов бюджета  сельского поселения "Село Богородское" Ульчского муниципального района  Хабаровского края                                                                                                           за 2015 год</t>
  </si>
  <si>
    <t>(в рублях)</t>
  </si>
  <si>
    <t>Доходы от сдачи в аренду имущества, составляющего казну поселений (за исключением земельных участков)</t>
  </si>
  <si>
    <t>Прочие доходы от компенсации затрат государства</t>
  </si>
  <si>
    <t>949 1 13 02995 10 0000 130</t>
  </si>
  <si>
    <t>Исполнено за 2015 год (ф.0503317)</t>
  </si>
  <si>
    <t>Отклонение исполненных бюджетных назначений  по отчету за 2015 год от утвержденных бюджетных назначений по отчету</t>
  </si>
  <si>
    <t>Отклонение отчета 2015 года от отчета за 2014 год</t>
  </si>
  <si>
    <t>Отклонение от утвержденных бюджетных назначений по отчету от решения Совета депутатов от 25.12.2015 № 110</t>
  </si>
  <si>
    <t>В.В.Камерилов</t>
  </si>
  <si>
    <t>Прочие неналоговые доходы сельских поселений</t>
  </si>
  <si>
    <t>949 1 17 00000 10 0000 180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</si>
</sst>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.5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4" fontId="6" fillId="0" borderId="4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 applyProtection="1">
      <alignment horizontal="left" wrapText="1" indent="1"/>
    </xf>
    <xf numFmtId="0" fontId="9" fillId="0" borderId="4" xfId="0" applyFont="1" applyFill="1" applyBorder="1" applyAlignment="1">
      <alignment horizontal="justify" wrapText="1"/>
    </xf>
    <xf numFmtId="49" fontId="3" fillId="0" borderId="4" xfId="0" applyNumberFormat="1" applyFont="1" applyFill="1" applyBorder="1" applyAlignment="1">
      <alignment horizontal="center" wrapText="1"/>
    </xf>
    <xf numFmtId="0" fontId="6" fillId="0" borderId="4" xfId="0" applyFont="1" applyFill="1" applyBorder="1" applyAlignment="1">
      <alignment horizontal="justify" wrapText="1"/>
    </xf>
    <xf numFmtId="0" fontId="3" fillId="0" borderId="4" xfId="0" applyFont="1" applyFill="1" applyBorder="1" applyAlignment="1">
      <alignment horizontal="justify" wrapText="1"/>
    </xf>
    <xf numFmtId="0" fontId="4" fillId="0" borderId="4" xfId="0" applyNumberFormat="1" applyFont="1" applyFill="1" applyBorder="1" applyAlignment="1" applyProtection="1">
      <alignment horizontal="left" wrapText="1"/>
    </xf>
    <xf numFmtId="0" fontId="5" fillId="0" borderId="4" xfId="0" applyNumberFormat="1" applyFont="1" applyFill="1" applyBorder="1" applyAlignment="1" applyProtection="1">
      <alignment horizontal="left" wrapText="1"/>
    </xf>
    <xf numFmtId="1" fontId="4" fillId="0" borderId="4" xfId="0" quotePrefix="1" applyNumberFormat="1" applyFont="1" applyFill="1" applyBorder="1" applyAlignment="1" applyProtection="1">
      <alignment horizontal="center" wrapText="1"/>
    </xf>
    <xf numFmtId="1" fontId="4" fillId="0" borderId="4" xfId="0" applyNumberFormat="1" applyFont="1" applyFill="1" applyBorder="1" applyAlignment="1" applyProtection="1">
      <alignment horizontal="center" wrapText="1"/>
    </xf>
    <xf numFmtId="1" fontId="5" fillId="0" borderId="4" xfId="0" applyNumberFormat="1" applyFont="1" applyFill="1" applyBorder="1" applyAlignment="1" applyProtection="1">
      <alignment horizontal="center" wrapText="1"/>
    </xf>
    <xf numFmtId="1" fontId="5" fillId="0" borderId="4" xfId="0" quotePrefix="1" applyNumberFormat="1" applyFont="1" applyFill="1" applyBorder="1" applyAlignment="1" applyProtection="1">
      <alignment horizontal="center" wrapText="1"/>
    </xf>
    <xf numFmtId="0" fontId="7" fillId="0" borderId="4" xfId="0" applyNumberFormat="1" applyFont="1" applyFill="1" applyBorder="1" applyAlignment="1" applyProtection="1">
      <alignment wrapText="1"/>
    </xf>
    <xf numFmtId="0" fontId="3" fillId="0" borderId="4" xfId="0" applyNumberFormat="1" applyFont="1" applyFill="1" applyBorder="1" applyAlignment="1" applyProtection="1">
      <alignment wrapText="1"/>
    </xf>
    <xf numFmtId="4" fontId="6" fillId="0" borderId="4" xfId="0" applyNumberFormat="1" applyFont="1" applyFill="1" applyBorder="1" applyAlignment="1">
      <alignment horizontal="center" wrapText="1"/>
    </xf>
    <xf numFmtId="4" fontId="3" fillId="0" borderId="4" xfId="0" applyNumberFormat="1" applyFont="1" applyFill="1" applyBorder="1" applyAlignment="1">
      <alignment horizontal="center" wrapText="1"/>
    </xf>
    <xf numFmtId="0" fontId="9" fillId="0" borderId="4" xfId="0" applyFont="1" applyFill="1" applyBorder="1" applyAlignment="1">
      <alignment horizontal="left" wrapText="1"/>
    </xf>
    <xf numFmtId="0" fontId="7" fillId="0" borderId="4" xfId="0" applyNumberFormat="1" applyFont="1" applyFill="1" applyBorder="1" applyAlignment="1" applyProtection="1">
      <alignment horizontal="left" wrapText="1"/>
    </xf>
    <xf numFmtId="0" fontId="3" fillId="0" borderId="2" xfId="0" applyNumberFormat="1" applyFont="1" applyFill="1" applyBorder="1" applyAlignment="1" applyProtection="1">
      <alignment wrapText="1"/>
    </xf>
    <xf numFmtId="0" fontId="4" fillId="0" borderId="2" xfId="0" applyNumberFormat="1" applyFont="1" applyFill="1" applyBorder="1" applyAlignment="1" applyProtection="1">
      <alignment wrapText="1"/>
    </xf>
    <xf numFmtId="1" fontId="3" fillId="0" borderId="1" xfId="0" applyNumberFormat="1" applyFont="1" applyFill="1" applyBorder="1" applyAlignment="1">
      <alignment horizontal="center" wrapText="1"/>
    </xf>
    <xf numFmtId="0" fontId="3" fillId="0" borderId="1" xfId="0" applyNumberFormat="1" applyFont="1" applyFill="1" applyBorder="1" applyAlignment="1">
      <alignment horizont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4" fontId="3" fillId="0" borderId="10" xfId="0" applyNumberFormat="1" applyFont="1" applyFill="1" applyBorder="1" applyAlignment="1">
      <alignment horizontal="right" wrapText="1"/>
    </xf>
    <xf numFmtId="4" fontId="6" fillId="0" borderId="6" xfId="0" applyNumberFormat="1" applyFont="1" applyFill="1" applyBorder="1" applyAlignment="1">
      <alignment horizontal="center" vertical="center" wrapText="1"/>
    </xf>
    <xf numFmtId="4" fontId="6" fillId="0" borderId="7" xfId="0" applyNumberFormat="1" applyFont="1" applyFill="1" applyBorder="1" applyAlignment="1">
      <alignment horizontal="center" vertical="center" wrapText="1"/>
    </xf>
    <xf numFmtId="4" fontId="6" fillId="0" borderId="8" xfId="0" applyNumberFormat="1" applyFont="1" applyFill="1" applyBorder="1" applyAlignment="1">
      <alignment horizontal="center" vertical="center" wrapText="1"/>
    </xf>
    <xf numFmtId="4" fontId="6" fillId="0" borderId="9" xfId="0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wrapText="1"/>
    </xf>
    <xf numFmtId="1" fontId="5" fillId="0" borderId="1" xfId="0" applyNumberFormat="1" applyFont="1" applyFill="1" applyBorder="1" applyAlignment="1" applyProtection="1">
      <alignment horizontal="center" wrapText="1"/>
    </xf>
    <xf numFmtId="0" fontId="2" fillId="0" borderId="0" xfId="0" applyFont="1" applyFill="1" applyAlignment="1">
      <alignment horizontal="right"/>
    </xf>
    <xf numFmtId="0" fontId="0" fillId="0" borderId="0" xfId="0" applyFill="1"/>
    <xf numFmtId="0" fontId="14" fillId="0" borderId="6" xfId="0" applyFont="1" applyFill="1" applyBorder="1" applyAlignment="1">
      <alignment horizontal="justify" vertical="center" wrapText="1"/>
    </xf>
    <xf numFmtId="0" fontId="14" fillId="0" borderId="7" xfId="0" applyFont="1" applyFill="1" applyBorder="1" applyAlignment="1">
      <alignment horizontal="justify" vertical="center" wrapText="1"/>
    </xf>
    <xf numFmtId="0" fontId="14" fillId="0" borderId="8" xfId="0" applyFont="1" applyFill="1" applyBorder="1" applyAlignment="1">
      <alignment horizontal="justify" vertical="center" wrapText="1"/>
    </xf>
    <xf numFmtId="0" fontId="14" fillId="0" borderId="9" xfId="0" applyFont="1" applyFill="1" applyBorder="1" applyAlignment="1">
      <alignment horizontal="justify" vertical="center" wrapText="1"/>
    </xf>
    <xf numFmtId="0" fontId="13" fillId="0" borderId="1" xfId="0" applyNumberFormat="1" applyFont="1" applyFill="1" applyBorder="1" applyAlignment="1">
      <alignment horizontal="center"/>
    </xf>
    <xf numFmtId="0" fontId="10" fillId="0" borderId="0" xfId="0" applyFont="1" applyFill="1"/>
    <xf numFmtId="4" fontId="13" fillId="0" borderId="4" xfId="0" applyNumberFormat="1" applyFont="1" applyFill="1" applyBorder="1" applyAlignment="1">
      <alignment horizontal="center"/>
    </xf>
    <xf numFmtId="0" fontId="0" fillId="0" borderId="0" xfId="0" applyFont="1" applyFill="1"/>
    <xf numFmtId="0" fontId="12" fillId="0" borderId="0" xfId="0" applyFont="1" applyFill="1"/>
    <xf numFmtId="4" fontId="14" fillId="0" borderId="4" xfId="0" applyNumberFormat="1" applyFont="1" applyFill="1" applyBorder="1" applyAlignment="1">
      <alignment horizontal="center"/>
    </xf>
    <xf numFmtId="0" fontId="18" fillId="0" borderId="4" xfId="0" applyFont="1" applyFill="1" applyBorder="1" applyAlignment="1">
      <alignment horizontal="justify" vertical="center" wrapText="1"/>
    </xf>
    <xf numFmtId="0" fontId="13" fillId="0" borderId="4" xfId="0" applyFont="1" applyFill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wrapText="1"/>
    </xf>
    <xf numFmtId="0" fontId="16" fillId="0" borderId="4" xfId="0" applyFont="1" applyFill="1" applyBorder="1" applyAlignment="1">
      <alignment horizontal="justify" vertical="center" wrapText="1"/>
    </xf>
    <xf numFmtId="0" fontId="17" fillId="0" borderId="4" xfId="0" applyFont="1" applyFill="1" applyBorder="1" applyAlignment="1">
      <alignment horizontal="center" wrapText="1"/>
    </xf>
    <xf numFmtId="0" fontId="11" fillId="0" borderId="4" xfId="0" applyNumberFormat="1" applyFont="1" applyFill="1" applyBorder="1" applyAlignment="1" applyProtection="1">
      <alignment horizontal="left" wrapText="1"/>
    </xf>
    <xf numFmtId="4" fontId="6" fillId="0" borderId="2" xfId="0" applyNumberFormat="1" applyFont="1" applyFill="1" applyBorder="1" applyAlignment="1" applyProtection="1">
      <alignment horizontal="center" wrapText="1"/>
    </xf>
    <xf numFmtId="4" fontId="13" fillId="0" borderId="2" xfId="0" applyNumberFormat="1" applyFont="1" applyFill="1" applyBorder="1" applyAlignment="1">
      <alignment horizontal="center"/>
    </xf>
    <xf numFmtId="4" fontId="3" fillId="0" borderId="2" xfId="0" applyNumberFormat="1" applyFont="1" applyFill="1" applyBorder="1" applyAlignment="1" applyProtection="1">
      <alignment horizontal="center" wrapText="1"/>
    </xf>
    <xf numFmtId="0" fontId="16" fillId="0" borderId="0" xfId="0" applyFont="1" applyFill="1" applyAlignment="1">
      <alignment wrapText="1"/>
    </xf>
    <xf numFmtId="0" fontId="15" fillId="0" borderId="4" xfId="0" applyFont="1" applyFill="1" applyBorder="1" applyAlignment="1">
      <alignment horizontal="justify" vertical="center" wrapText="1"/>
    </xf>
    <xf numFmtId="0" fontId="16" fillId="0" borderId="4" xfId="0" applyFont="1" applyFill="1" applyBorder="1" applyAlignment="1">
      <alignment horizontal="center"/>
    </xf>
    <xf numFmtId="0" fontId="0" fillId="0" borderId="4" xfId="0" applyFill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M60"/>
  <sheetViews>
    <sheetView tabSelected="1" zoomScaleNormal="100" workbookViewId="0">
      <selection activeCell="D9" sqref="D9"/>
    </sheetView>
  </sheetViews>
  <sheetFormatPr defaultRowHeight="15"/>
  <cols>
    <col min="1" max="1" width="39.42578125" style="38" customWidth="1"/>
    <col min="2" max="2" width="21" style="38" customWidth="1"/>
    <col min="3" max="3" width="14.5703125" style="38" customWidth="1"/>
    <col min="4" max="4" width="10.140625" style="38" customWidth="1"/>
    <col min="5" max="5" width="15" style="38" customWidth="1"/>
    <col min="6" max="6" width="14" style="38" customWidth="1"/>
    <col min="7" max="7" width="13.42578125" style="38" customWidth="1"/>
    <col min="8" max="8" width="13.5703125" style="38" customWidth="1"/>
    <col min="9" max="9" width="12.42578125" style="38" customWidth="1"/>
    <col min="10" max="10" width="14.28515625" style="38" customWidth="1"/>
    <col min="11" max="11" width="14.5703125" style="38" customWidth="1"/>
    <col min="12" max="12" width="13.85546875" style="38" customWidth="1"/>
    <col min="13" max="254" width="9.140625" style="38"/>
    <col min="255" max="255" width="32.42578125" style="38" customWidth="1"/>
    <col min="256" max="256" width="19.85546875" style="38" customWidth="1"/>
    <col min="257" max="257" width="14.42578125" style="38" customWidth="1"/>
    <col min="258" max="258" width="15.42578125" style="38" customWidth="1"/>
    <col min="259" max="259" width="12.42578125" style="38" customWidth="1"/>
    <col min="260" max="260" width="12.5703125" style="38" customWidth="1"/>
    <col min="261" max="261" width="14.7109375" style="38" customWidth="1"/>
    <col min="262" max="262" width="16.28515625" style="38" customWidth="1"/>
    <col min="263" max="263" width="11.85546875" style="38" customWidth="1"/>
    <col min="264" max="264" width="15.42578125" style="38" customWidth="1"/>
    <col min="265" max="265" width="14.85546875" style="38" customWidth="1"/>
    <col min="266" max="510" width="9.140625" style="38"/>
    <col min="511" max="511" width="32.42578125" style="38" customWidth="1"/>
    <col min="512" max="512" width="19.85546875" style="38" customWidth="1"/>
    <col min="513" max="513" width="14.42578125" style="38" customWidth="1"/>
    <col min="514" max="514" width="15.42578125" style="38" customWidth="1"/>
    <col min="515" max="515" width="12.42578125" style="38" customWidth="1"/>
    <col min="516" max="516" width="12.5703125" style="38" customWidth="1"/>
    <col min="517" max="517" width="14.7109375" style="38" customWidth="1"/>
    <col min="518" max="518" width="16.28515625" style="38" customWidth="1"/>
    <col min="519" max="519" width="11.85546875" style="38" customWidth="1"/>
    <col min="520" max="520" width="15.42578125" style="38" customWidth="1"/>
    <col min="521" max="521" width="14.85546875" style="38" customWidth="1"/>
    <col min="522" max="766" width="9.140625" style="38"/>
    <col min="767" max="767" width="32.42578125" style="38" customWidth="1"/>
    <col min="768" max="768" width="19.85546875" style="38" customWidth="1"/>
    <col min="769" max="769" width="14.42578125" style="38" customWidth="1"/>
    <col min="770" max="770" width="15.42578125" style="38" customWidth="1"/>
    <col min="771" max="771" width="12.42578125" style="38" customWidth="1"/>
    <col min="772" max="772" width="12.5703125" style="38" customWidth="1"/>
    <col min="773" max="773" width="14.7109375" style="38" customWidth="1"/>
    <col min="774" max="774" width="16.28515625" style="38" customWidth="1"/>
    <col min="775" max="775" width="11.85546875" style="38" customWidth="1"/>
    <col min="776" max="776" width="15.42578125" style="38" customWidth="1"/>
    <col min="777" max="777" width="14.85546875" style="38" customWidth="1"/>
    <col min="778" max="1022" width="9.140625" style="38"/>
    <col min="1023" max="1023" width="32.42578125" style="38" customWidth="1"/>
    <col min="1024" max="1024" width="19.85546875" style="38" customWidth="1"/>
    <col min="1025" max="1025" width="14.42578125" style="38" customWidth="1"/>
    <col min="1026" max="1026" width="15.42578125" style="38" customWidth="1"/>
    <col min="1027" max="1027" width="12.42578125" style="38" customWidth="1"/>
    <col min="1028" max="1028" width="12.5703125" style="38" customWidth="1"/>
    <col min="1029" max="1029" width="14.7109375" style="38" customWidth="1"/>
    <col min="1030" max="1030" width="16.28515625" style="38" customWidth="1"/>
    <col min="1031" max="1031" width="11.85546875" style="38" customWidth="1"/>
    <col min="1032" max="1032" width="15.42578125" style="38" customWidth="1"/>
    <col min="1033" max="1033" width="14.85546875" style="38" customWidth="1"/>
    <col min="1034" max="1278" width="9.140625" style="38"/>
    <col min="1279" max="1279" width="32.42578125" style="38" customWidth="1"/>
    <col min="1280" max="1280" width="19.85546875" style="38" customWidth="1"/>
    <col min="1281" max="1281" width="14.42578125" style="38" customWidth="1"/>
    <col min="1282" max="1282" width="15.42578125" style="38" customWidth="1"/>
    <col min="1283" max="1283" width="12.42578125" style="38" customWidth="1"/>
    <col min="1284" max="1284" width="12.5703125" style="38" customWidth="1"/>
    <col min="1285" max="1285" width="14.7109375" style="38" customWidth="1"/>
    <col min="1286" max="1286" width="16.28515625" style="38" customWidth="1"/>
    <col min="1287" max="1287" width="11.85546875" style="38" customWidth="1"/>
    <col min="1288" max="1288" width="15.42578125" style="38" customWidth="1"/>
    <col min="1289" max="1289" width="14.85546875" style="38" customWidth="1"/>
    <col min="1290" max="1534" width="9.140625" style="38"/>
    <col min="1535" max="1535" width="32.42578125" style="38" customWidth="1"/>
    <col min="1536" max="1536" width="19.85546875" style="38" customWidth="1"/>
    <col min="1537" max="1537" width="14.42578125" style="38" customWidth="1"/>
    <col min="1538" max="1538" width="15.42578125" style="38" customWidth="1"/>
    <col min="1539" max="1539" width="12.42578125" style="38" customWidth="1"/>
    <col min="1540" max="1540" width="12.5703125" style="38" customWidth="1"/>
    <col min="1541" max="1541" width="14.7109375" style="38" customWidth="1"/>
    <col min="1542" max="1542" width="16.28515625" style="38" customWidth="1"/>
    <col min="1543" max="1543" width="11.85546875" style="38" customWidth="1"/>
    <col min="1544" max="1544" width="15.42578125" style="38" customWidth="1"/>
    <col min="1545" max="1545" width="14.85546875" style="38" customWidth="1"/>
    <col min="1546" max="1790" width="9.140625" style="38"/>
    <col min="1791" max="1791" width="32.42578125" style="38" customWidth="1"/>
    <col min="1792" max="1792" width="19.85546875" style="38" customWidth="1"/>
    <col min="1793" max="1793" width="14.42578125" style="38" customWidth="1"/>
    <col min="1794" max="1794" width="15.42578125" style="38" customWidth="1"/>
    <col min="1795" max="1795" width="12.42578125" style="38" customWidth="1"/>
    <col min="1796" max="1796" width="12.5703125" style="38" customWidth="1"/>
    <col min="1797" max="1797" width="14.7109375" style="38" customWidth="1"/>
    <col min="1798" max="1798" width="16.28515625" style="38" customWidth="1"/>
    <col min="1799" max="1799" width="11.85546875" style="38" customWidth="1"/>
    <col min="1800" max="1800" width="15.42578125" style="38" customWidth="1"/>
    <col min="1801" max="1801" width="14.85546875" style="38" customWidth="1"/>
    <col min="1802" max="2046" width="9.140625" style="38"/>
    <col min="2047" max="2047" width="32.42578125" style="38" customWidth="1"/>
    <col min="2048" max="2048" width="19.85546875" style="38" customWidth="1"/>
    <col min="2049" max="2049" width="14.42578125" style="38" customWidth="1"/>
    <col min="2050" max="2050" width="15.42578125" style="38" customWidth="1"/>
    <col min="2051" max="2051" width="12.42578125" style="38" customWidth="1"/>
    <col min="2052" max="2052" width="12.5703125" style="38" customWidth="1"/>
    <col min="2053" max="2053" width="14.7109375" style="38" customWidth="1"/>
    <col min="2054" max="2054" width="16.28515625" style="38" customWidth="1"/>
    <col min="2055" max="2055" width="11.85546875" style="38" customWidth="1"/>
    <col min="2056" max="2056" width="15.42578125" style="38" customWidth="1"/>
    <col min="2057" max="2057" width="14.85546875" style="38" customWidth="1"/>
    <col min="2058" max="2302" width="9.140625" style="38"/>
    <col min="2303" max="2303" width="32.42578125" style="38" customWidth="1"/>
    <col min="2304" max="2304" width="19.85546875" style="38" customWidth="1"/>
    <col min="2305" max="2305" width="14.42578125" style="38" customWidth="1"/>
    <col min="2306" max="2306" width="15.42578125" style="38" customWidth="1"/>
    <col min="2307" max="2307" width="12.42578125" style="38" customWidth="1"/>
    <col min="2308" max="2308" width="12.5703125" style="38" customWidth="1"/>
    <col min="2309" max="2309" width="14.7109375" style="38" customWidth="1"/>
    <col min="2310" max="2310" width="16.28515625" style="38" customWidth="1"/>
    <col min="2311" max="2311" width="11.85546875" style="38" customWidth="1"/>
    <col min="2312" max="2312" width="15.42578125" style="38" customWidth="1"/>
    <col min="2313" max="2313" width="14.85546875" style="38" customWidth="1"/>
    <col min="2314" max="2558" width="9.140625" style="38"/>
    <col min="2559" max="2559" width="32.42578125" style="38" customWidth="1"/>
    <col min="2560" max="2560" width="19.85546875" style="38" customWidth="1"/>
    <col min="2561" max="2561" width="14.42578125" style="38" customWidth="1"/>
    <col min="2562" max="2562" width="15.42578125" style="38" customWidth="1"/>
    <col min="2563" max="2563" width="12.42578125" style="38" customWidth="1"/>
    <col min="2564" max="2564" width="12.5703125" style="38" customWidth="1"/>
    <col min="2565" max="2565" width="14.7109375" style="38" customWidth="1"/>
    <col min="2566" max="2566" width="16.28515625" style="38" customWidth="1"/>
    <col min="2567" max="2567" width="11.85546875" style="38" customWidth="1"/>
    <col min="2568" max="2568" width="15.42578125" style="38" customWidth="1"/>
    <col min="2569" max="2569" width="14.85546875" style="38" customWidth="1"/>
    <col min="2570" max="2814" width="9.140625" style="38"/>
    <col min="2815" max="2815" width="32.42578125" style="38" customWidth="1"/>
    <col min="2816" max="2816" width="19.85546875" style="38" customWidth="1"/>
    <col min="2817" max="2817" width="14.42578125" style="38" customWidth="1"/>
    <col min="2818" max="2818" width="15.42578125" style="38" customWidth="1"/>
    <col min="2819" max="2819" width="12.42578125" style="38" customWidth="1"/>
    <col min="2820" max="2820" width="12.5703125" style="38" customWidth="1"/>
    <col min="2821" max="2821" width="14.7109375" style="38" customWidth="1"/>
    <col min="2822" max="2822" width="16.28515625" style="38" customWidth="1"/>
    <col min="2823" max="2823" width="11.85546875" style="38" customWidth="1"/>
    <col min="2824" max="2824" width="15.42578125" style="38" customWidth="1"/>
    <col min="2825" max="2825" width="14.85546875" style="38" customWidth="1"/>
    <col min="2826" max="3070" width="9.140625" style="38"/>
    <col min="3071" max="3071" width="32.42578125" style="38" customWidth="1"/>
    <col min="3072" max="3072" width="19.85546875" style="38" customWidth="1"/>
    <col min="3073" max="3073" width="14.42578125" style="38" customWidth="1"/>
    <col min="3074" max="3074" width="15.42578125" style="38" customWidth="1"/>
    <col min="3075" max="3075" width="12.42578125" style="38" customWidth="1"/>
    <col min="3076" max="3076" width="12.5703125" style="38" customWidth="1"/>
    <col min="3077" max="3077" width="14.7109375" style="38" customWidth="1"/>
    <col min="3078" max="3078" width="16.28515625" style="38" customWidth="1"/>
    <col min="3079" max="3079" width="11.85546875" style="38" customWidth="1"/>
    <col min="3080" max="3080" width="15.42578125" style="38" customWidth="1"/>
    <col min="3081" max="3081" width="14.85546875" style="38" customWidth="1"/>
    <col min="3082" max="3326" width="9.140625" style="38"/>
    <col min="3327" max="3327" width="32.42578125" style="38" customWidth="1"/>
    <col min="3328" max="3328" width="19.85546875" style="38" customWidth="1"/>
    <col min="3329" max="3329" width="14.42578125" style="38" customWidth="1"/>
    <col min="3330" max="3330" width="15.42578125" style="38" customWidth="1"/>
    <col min="3331" max="3331" width="12.42578125" style="38" customWidth="1"/>
    <col min="3332" max="3332" width="12.5703125" style="38" customWidth="1"/>
    <col min="3333" max="3333" width="14.7109375" style="38" customWidth="1"/>
    <col min="3334" max="3334" width="16.28515625" style="38" customWidth="1"/>
    <col min="3335" max="3335" width="11.85546875" style="38" customWidth="1"/>
    <col min="3336" max="3336" width="15.42578125" style="38" customWidth="1"/>
    <col min="3337" max="3337" width="14.85546875" style="38" customWidth="1"/>
    <col min="3338" max="3582" width="9.140625" style="38"/>
    <col min="3583" max="3583" width="32.42578125" style="38" customWidth="1"/>
    <col min="3584" max="3584" width="19.85546875" style="38" customWidth="1"/>
    <col min="3585" max="3585" width="14.42578125" style="38" customWidth="1"/>
    <col min="3586" max="3586" width="15.42578125" style="38" customWidth="1"/>
    <col min="3587" max="3587" width="12.42578125" style="38" customWidth="1"/>
    <col min="3588" max="3588" width="12.5703125" style="38" customWidth="1"/>
    <col min="3589" max="3589" width="14.7109375" style="38" customWidth="1"/>
    <col min="3590" max="3590" width="16.28515625" style="38" customWidth="1"/>
    <col min="3591" max="3591" width="11.85546875" style="38" customWidth="1"/>
    <col min="3592" max="3592" width="15.42578125" style="38" customWidth="1"/>
    <col min="3593" max="3593" width="14.85546875" style="38" customWidth="1"/>
    <col min="3594" max="3838" width="9.140625" style="38"/>
    <col min="3839" max="3839" width="32.42578125" style="38" customWidth="1"/>
    <col min="3840" max="3840" width="19.85546875" style="38" customWidth="1"/>
    <col min="3841" max="3841" width="14.42578125" style="38" customWidth="1"/>
    <col min="3842" max="3842" width="15.42578125" style="38" customWidth="1"/>
    <col min="3843" max="3843" width="12.42578125" style="38" customWidth="1"/>
    <col min="3844" max="3844" width="12.5703125" style="38" customWidth="1"/>
    <col min="3845" max="3845" width="14.7109375" style="38" customWidth="1"/>
    <col min="3846" max="3846" width="16.28515625" style="38" customWidth="1"/>
    <col min="3847" max="3847" width="11.85546875" style="38" customWidth="1"/>
    <col min="3848" max="3848" width="15.42578125" style="38" customWidth="1"/>
    <col min="3849" max="3849" width="14.85546875" style="38" customWidth="1"/>
    <col min="3850" max="4094" width="9.140625" style="38"/>
    <col min="4095" max="4095" width="32.42578125" style="38" customWidth="1"/>
    <col min="4096" max="4096" width="19.85546875" style="38" customWidth="1"/>
    <col min="4097" max="4097" width="14.42578125" style="38" customWidth="1"/>
    <col min="4098" max="4098" width="15.42578125" style="38" customWidth="1"/>
    <col min="4099" max="4099" width="12.42578125" style="38" customWidth="1"/>
    <col min="4100" max="4100" width="12.5703125" style="38" customWidth="1"/>
    <col min="4101" max="4101" width="14.7109375" style="38" customWidth="1"/>
    <col min="4102" max="4102" width="16.28515625" style="38" customWidth="1"/>
    <col min="4103" max="4103" width="11.85546875" style="38" customWidth="1"/>
    <col min="4104" max="4104" width="15.42578125" style="38" customWidth="1"/>
    <col min="4105" max="4105" width="14.85546875" style="38" customWidth="1"/>
    <col min="4106" max="4350" width="9.140625" style="38"/>
    <col min="4351" max="4351" width="32.42578125" style="38" customWidth="1"/>
    <col min="4352" max="4352" width="19.85546875" style="38" customWidth="1"/>
    <col min="4353" max="4353" width="14.42578125" style="38" customWidth="1"/>
    <col min="4354" max="4354" width="15.42578125" style="38" customWidth="1"/>
    <col min="4355" max="4355" width="12.42578125" style="38" customWidth="1"/>
    <col min="4356" max="4356" width="12.5703125" style="38" customWidth="1"/>
    <col min="4357" max="4357" width="14.7109375" style="38" customWidth="1"/>
    <col min="4358" max="4358" width="16.28515625" style="38" customWidth="1"/>
    <col min="4359" max="4359" width="11.85546875" style="38" customWidth="1"/>
    <col min="4360" max="4360" width="15.42578125" style="38" customWidth="1"/>
    <col min="4361" max="4361" width="14.85546875" style="38" customWidth="1"/>
    <col min="4362" max="4606" width="9.140625" style="38"/>
    <col min="4607" max="4607" width="32.42578125" style="38" customWidth="1"/>
    <col min="4608" max="4608" width="19.85546875" style="38" customWidth="1"/>
    <col min="4609" max="4609" width="14.42578125" style="38" customWidth="1"/>
    <col min="4610" max="4610" width="15.42578125" style="38" customWidth="1"/>
    <col min="4611" max="4611" width="12.42578125" style="38" customWidth="1"/>
    <col min="4612" max="4612" width="12.5703125" style="38" customWidth="1"/>
    <col min="4613" max="4613" width="14.7109375" style="38" customWidth="1"/>
    <col min="4614" max="4614" width="16.28515625" style="38" customWidth="1"/>
    <col min="4615" max="4615" width="11.85546875" style="38" customWidth="1"/>
    <col min="4616" max="4616" width="15.42578125" style="38" customWidth="1"/>
    <col min="4617" max="4617" width="14.85546875" style="38" customWidth="1"/>
    <col min="4618" max="4862" width="9.140625" style="38"/>
    <col min="4863" max="4863" width="32.42578125" style="38" customWidth="1"/>
    <col min="4864" max="4864" width="19.85546875" style="38" customWidth="1"/>
    <col min="4865" max="4865" width="14.42578125" style="38" customWidth="1"/>
    <col min="4866" max="4866" width="15.42578125" style="38" customWidth="1"/>
    <col min="4867" max="4867" width="12.42578125" style="38" customWidth="1"/>
    <col min="4868" max="4868" width="12.5703125" style="38" customWidth="1"/>
    <col min="4869" max="4869" width="14.7109375" style="38" customWidth="1"/>
    <col min="4870" max="4870" width="16.28515625" style="38" customWidth="1"/>
    <col min="4871" max="4871" width="11.85546875" style="38" customWidth="1"/>
    <col min="4872" max="4872" width="15.42578125" style="38" customWidth="1"/>
    <col min="4873" max="4873" width="14.85546875" style="38" customWidth="1"/>
    <col min="4874" max="5118" width="9.140625" style="38"/>
    <col min="5119" max="5119" width="32.42578125" style="38" customWidth="1"/>
    <col min="5120" max="5120" width="19.85546875" style="38" customWidth="1"/>
    <col min="5121" max="5121" width="14.42578125" style="38" customWidth="1"/>
    <col min="5122" max="5122" width="15.42578125" style="38" customWidth="1"/>
    <col min="5123" max="5123" width="12.42578125" style="38" customWidth="1"/>
    <col min="5124" max="5124" width="12.5703125" style="38" customWidth="1"/>
    <col min="5125" max="5125" width="14.7109375" style="38" customWidth="1"/>
    <col min="5126" max="5126" width="16.28515625" style="38" customWidth="1"/>
    <col min="5127" max="5127" width="11.85546875" style="38" customWidth="1"/>
    <col min="5128" max="5128" width="15.42578125" style="38" customWidth="1"/>
    <col min="5129" max="5129" width="14.85546875" style="38" customWidth="1"/>
    <col min="5130" max="5374" width="9.140625" style="38"/>
    <col min="5375" max="5375" width="32.42578125" style="38" customWidth="1"/>
    <col min="5376" max="5376" width="19.85546875" style="38" customWidth="1"/>
    <col min="5377" max="5377" width="14.42578125" style="38" customWidth="1"/>
    <col min="5378" max="5378" width="15.42578125" style="38" customWidth="1"/>
    <col min="5379" max="5379" width="12.42578125" style="38" customWidth="1"/>
    <col min="5380" max="5380" width="12.5703125" style="38" customWidth="1"/>
    <col min="5381" max="5381" width="14.7109375" style="38" customWidth="1"/>
    <col min="5382" max="5382" width="16.28515625" style="38" customWidth="1"/>
    <col min="5383" max="5383" width="11.85546875" style="38" customWidth="1"/>
    <col min="5384" max="5384" width="15.42578125" style="38" customWidth="1"/>
    <col min="5385" max="5385" width="14.85546875" style="38" customWidth="1"/>
    <col min="5386" max="5630" width="9.140625" style="38"/>
    <col min="5631" max="5631" width="32.42578125" style="38" customWidth="1"/>
    <col min="5632" max="5632" width="19.85546875" style="38" customWidth="1"/>
    <col min="5633" max="5633" width="14.42578125" style="38" customWidth="1"/>
    <col min="5634" max="5634" width="15.42578125" style="38" customWidth="1"/>
    <col min="5635" max="5635" width="12.42578125" style="38" customWidth="1"/>
    <col min="5636" max="5636" width="12.5703125" style="38" customWidth="1"/>
    <col min="5637" max="5637" width="14.7109375" style="38" customWidth="1"/>
    <col min="5638" max="5638" width="16.28515625" style="38" customWidth="1"/>
    <col min="5639" max="5639" width="11.85546875" style="38" customWidth="1"/>
    <col min="5640" max="5640" width="15.42578125" style="38" customWidth="1"/>
    <col min="5641" max="5641" width="14.85546875" style="38" customWidth="1"/>
    <col min="5642" max="5886" width="9.140625" style="38"/>
    <col min="5887" max="5887" width="32.42578125" style="38" customWidth="1"/>
    <col min="5888" max="5888" width="19.85546875" style="38" customWidth="1"/>
    <col min="5889" max="5889" width="14.42578125" style="38" customWidth="1"/>
    <col min="5890" max="5890" width="15.42578125" style="38" customWidth="1"/>
    <col min="5891" max="5891" width="12.42578125" style="38" customWidth="1"/>
    <col min="5892" max="5892" width="12.5703125" style="38" customWidth="1"/>
    <col min="5893" max="5893" width="14.7109375" style="38" customWidth="1"/>
    <col min="5894" max="5894" width="16.28515625" style="38" customWidth="1"/>
    <col min="5895" max="5895" width="11.85546875" style="38" customWidth="1"/>
    <col min="5896" max="5896" width="15.42578125" style="38" customWidth="1"/>
    <col min="5897" max="5897" width="14.85546875" style="38" customWidth="1"/>
    <col min="5898" max="6142" width="9.140625" style="38"/>
    <col min="6143" max="6143" width="32.42578125" style="38" customWidth="1"/>
    <col min="6144" max="6144" width="19.85546875" style="38" customWidth="1"/>
    <col min="6145" max="6145" width="14.42578125" style="38" customWidth="1"/>
    <col min="6146" max="6146" width="15.42578125" style="38" customWidth="1"/>
    <col min="6147" max="6147" width="12.42578125" style="38" customWidth="1"/>
    <col min="6148" max="6148" width="12.5703125" style="38" customWidth="1"/>
    <col min="6149" max="6149" width="14.7109375" style="38" customWidth="1"/>
    <col min="6150" max="6150" width="16.28515625" style="38" customWidth="1"/>
    <col min="6151" max="6151" width="11.85546875" style="38" customWidth="1"/>
    <col min="6152" max="6152" width="15.42578125" style="38" customWidth="1"/>
    <col min="6153" max="6153" width="14.85546875" style="38" customWidth="1"/>
    <col min="6154" max="6398" width="9.140625" style="38"/>
    <col min="6399" max="6399" width="32.42578125" style="38" customWidth="1"/>
    <col min="6400" max="6400" width="19.85546875" style="38" customWidth="1"/>
    <col min="6401" max="6401" width="14.42578125" style="38" customWidth="1"/>
    <col min="6402" max="6402" width="15.42578125" style="38" customWidth="1"/>
    <col min="6403" max="6403" width="12.42578125" style="38" customWidth="1"/>
    <col min="6404" max="6404" width="12.5703125" style="38" customWidth="1"/>
    <col min="6405" max="6405" width="14.7109375" style="38" customWidth="1"/>
    <col min="6406" max="6406" width="16.28515625" style="38" customWidth="1"/>
    <col min="6407" max="6407" width="11.85546875" style="38" customWidth="1"/>
    <col min="6408" max="6408" width="15.42578125" style="38" customWidth="1"/>
    <col min="6409" max="6409" width="14.85546875" style="38" customWidth="1"/>
    <col min="6410" max="6654" width="9.140625" style="38"/>
    <col min="6655" max="6655" width="32.42578125" style="38" customWidth="1"/>
    <col min="6656" max="6656" width="19.85546875" style="38" customWidth="1"/>
    <col min="6657" max="6657" width="14.42578125" style="38" customWidth="1"/>
    <col min="6658" max="6658" width="15.42578125" style="38" customWidth="1"/>
    <col min="6659" max="6659" width="12.42578125" style="38" customWidth="1"/>
    <col min="6660" max="6660" width="12.5703125" style="38" customWidth="1"/>
    <col min="6661" max="6661" width="14.7109375" style="38" customWidth="1"/>
    <col min="6662" max="6662" width="16.28515625" style="38" customWidth="1"/>
    <col min="6663" max="6663" width="11.85546875" style="38" customWidth="1"/>
    <col min="6664" max="6664" width="15.42578125" style="38" customWidth="1"/>
    <col min="6665" max="6665" width="14.85546875" style="38" customWidth="1"/>
    <col min="6666" max="6910" width="9.140625" style="38"/>
    <col min="6911" max="6911" width="32.42578125" style="38" customWidth="1"/>
    <col min="6912" max="6912" width="19.85546875" style="38" customWidth="1"/>
    <col min="6913" max="6913" width="14.42578125" style="38" customWidth="1"/>
    <col min="6914" max="6914" width="15.42578125" style="38" customWidth="1"/>
    <col min="6915" max="6915" width="12.42578125" style="38" customWidth="1"/>
    <col min="6916" max="6916" width="12.5703125" style="38" customWidth="1"/>
    <col min="6917" max="6917" width="14.7109375" style="38" customWidth="1"/>
    <col min="6918" max="6918" width="16.28515625" style="38" customWidth="1"/>
    <col min="6919" max="6919" width="11.85546875" style="38" customWidth="1"/>
    <col min="6920" max="6920" width="15.42578125" style="38" customWidth="1"/>
    <col min="6921" max="6921" width="14.85546875" style="38" customWidth="1"/>
    <col min="6922" max="7166" width="9.140625" style="38"/>
    <col min="7167" max="7167" width="32.42578125" style="38" customWidth="1"/>
    <col min="7168" max="7168" width="19.85546875" style="38" customWidth="1"/>
    <col min="7169" max="7169" width="14.42578125" style="38" customWidth="1"/>
    <col min="7170" max="7170" width="15.42578125" style="38" customWidth="1"/>
    <col min="7171" max="7171" width="12.42578125" style="38" customWidth="1"/>
    <col min="7172" max="7172" width="12.5703125" style="38" customWidth="1"/>
    <col min="7173" max="7173" width="14.7109375" style="38" customWidth="1"/>
    <col min="7174" max="7174" width="16.28515625" style="38" customWidth="1"/>
    <col min="7175" max="7175" width="11.85546875" style="38" customWidth="1"/>
    <col min="7176" max="7176" width="15.42578125" style="38" customWidth="1"/>
    <col min="7177" max="7177" width="14.85546875" style="38" customWidth="1"/>
    <col min="7178" max="7422" width="9.140625" style="38"/>
    <col min="7423" max="7423" width="32.42578125" style="38" customWidth="1"/>
    <col min="7424" max="7424" width="19.85546875" style="38" customWidth="1"/>
    <col min="7425" max="7425" width="14.42578125" style="38" customWidth="1"/>
    <col min="7426" max="7426" width="15.42578125" style="38" customWidth="1"/>
    <col min="7427" max="7427" width="12.42578125" style="38" customWidth="1"/>
    <col min="7428" max="7428" width="12.5703125" style="38" customWidth="1"/>
    <col min="7429" max="7429" width="14.7109375" style="38" customWidth="1"/>
    <col min="7430" max="7430" width="16.28515625" style="38" customWidth="1"/>
    <col min="7431" max="7431" width="11.85546875" style="38" customWidth="1"/>
    <col min="7432" max="7432" width="15.42578125" style="38" customWidth="1"/>
    <col min="7433" max="7433" width="14.85546875" style="38" customWidth="1"/>
    <col min="7434" max="7678" width="9.140625" style="38"/>
    <col min="7679" max="7679" width="32.42578125" style="38" customWidth="1"/>
    <col min="7680" max="7680" width="19.85546875" style="38" customWidth="1"/>
    <col min="7681" max="7681" width="14.42578125" style="38" customWidth="1"/>
    <col min="7682" max="7682" width="15.42578125" style="38" customWidth="1"/>
    <col min="7683" max="7683" width="12.42578125" style="38" customWidth="1"/>
    <col min="7684" max="7684" width="12.5703125" style="38" customWidth="1"/>
    <col min="7685" max="7685" width="14.7109375" style="38" customWidth="1"/>
    <col min="7686" max="7686" width="16.28515625" style="38" customWidth="1"/>
    <col min="7687" max="7687" width="11.85546875" style="38" customWidth="1"/>
    <col min="7688" max="7688" width="15.42578125" style="38" customWidth="1"/>
    <col min="7689" max="7689" width="14.85546875" style="38" customWidth="1"/>
    <col min="7690" max="7934" width="9.140625" style="38"/>
    <col min="7935" max="7935" width="32.42578125" style="38" customWidth="1"/>
    <col min="7936" max="7936" width="19.85546875" style="38" customWidth="1"/>
    <col min="7937" max="7937" width="14.42578125" style="38" customWidth="1"/>
    <col min="7938" max="7938" width="15.42578125" style="38" customWidth="1"/>
    <col min="7939" max="7939" width="12.42578125" style="38" customWidth="1"/>
    <col min="7940" max="7940" width="12.5703125" style="38" customWidth="1"/>
    <col min="7941" max="7941" width="14.7109375" style="38" customWidth="1"/>
    <col min="7942" max="7942" width="16.28515625" style="38" customWidth="1"/>
    <col min="7943" max="7943" width="11.85546875" style="38" customWidth="1"/>
    <col min="7944" max="7944" width="15.42578125" style="38" customWidth="1"/>
    <col min="7945" max="7945" width="14.85546875" style="38" customWidth="1"/>
    <col min="7946" max="8190" width="9.140625" style="38"/>
    <col min="8191" max="8191" width="32.42578125" style="38" customWidth="1"/>
    <col min="8192" max="8192" width="19.85546875" style="38" customWidth="1"/>
    <col min="8193" max="8193" width="14.42578125" style="38" customWidth="1"/>
    <col min="8194" max="8194" width="15.42578125" style="38" customWidth="1"/>
    <col min="8195" max="8195" width="12.42578125" style="38" customWidth="1"/>
    <col min="8196" max="8196" width="12.5703125" style="38" customWidth="1"/>
    <col min="8197" max="8197" width="14.7109375" style="38" customWidth="1"/>
    <col min="8198" max="8198" width="16.28515625" style="38" customWidth="1"/>
    <col min="8199" max="8199" width="11.85546875" style="38" customWidth="1"/>
    <col min="8200" max="8200" width="15.42578125" style="38" customWidth="1"/>
    <col min="8201" max="8201" width="14.85546875" style="38" customWidth="1"/>
    <col min="8202" max="8446" width="9.140625" style="38"/>
    <col min="8447" max="8447" width="32.42578125" style="38" customWidth="1"/>
    <col min="8448" max="8448" width="19.85546875" style="38" customWidth="1"/>
    <col min="8449" max="8449" width="14.42578125" style="38" customWidth="1"/>
    <col min="8450" max="8450" width="15.42578125" style="38" customWidth="1"/>
    <col min="8451" max="8451" width="12.42578125" style="38" customWidth="1"/>
    <col min="8452" max="8452" width="12.5703125" style="38" customWidth="1"/>
    <col min="8453" max="8453" width="14.7109375" style="38" customWidth="1"/>
    <col min="8454" max="8454" width="16.28515625" style="38" customWidth="1"/>
    <col min="8455" max="8455" width="11.85546875" style="38" customWidth="1"/>
    <col min="8456" max="8456" width="15.42578125" style="38" customWidth="1"/>
    <col min="8457" max="8457" width="14.85546875" style="38" customWidth="1"/>
    <col min="8458" max="8702" width="9.140625" style="38"/>
    <col min="8703" max="8703" width="32.42578125" style="38" customWidth="1"/>
    <col min="8704" max="8704" width="19.85546875" style="38" customWidth="1"/>
    <col min="8705" max="8705" width="14.42578125" style="38" customWidth="1"/>
    <col min="8706" max="8706" width="15.42578125" style="38" customWidth="1"/>
    <col min="8707" max="8707" width="12.42578125" style="38" customWidth="1"/>
    <col min="8708" max="8708" width="12.5703125" style="38" customWidth="1"/>
    <col min="8709" max="8709" width="14.7109375" style="38" customWidth="1"/>
    <col min="8710" max="8710" width="16.28515625" style="38" customWidth="1"/>
    <col min="8711" max="8711" width="11.85546875" style="38" customWidth="1"/>
    <col min="8712" max="8712" width="15.42578125" style="38" customWidth="1"/>
    <col min="8713" max="8713" width="14.85546875" style="38" customWidth="1"/>
    <col min="8714" max="8958" width="9.140625" style="38"/>
    <col min="8959" max="8959" width="32.42578125" style="38" customWidth="1"/>
    <col min="8960" max="8960" width="19.85546875" style="38" customWidth="1"/>
    <col min="8961" max="8961" width="14.42578125" style="38" customWidth="1"/>
    <col min="8962" max="8962" width="15.42578125" style="38" customWidth="1"/>
    <col min="8963" max="8963" width="12.42578125" style="38" customWidth="1"/>
    <col min="8964" max="8964" width="12.5703125" style="38" customWidth="1"/>
    <col min="8965" max="8965" width="14.7109375" style="38" customWidth="1"/>
    <col min="8966" max="8966" width="16.28515625" style="38" customWidth="1"/>
    <col min="8967" max="8967" width="11.85546875" style="38" customWidth="1"/>
    <col min="8968" max="8968" width="15.42578125" style="38" customWidth="1"/>
    <col min="8969" max="8969" width="14.85546875" style="38" customWidth="1"/>
    <col min="8970" max="9214" width="9.140625" style="38"/>
    <col min="9215" max="9215" width="32.42578125" style="38" customWidth="1"/>
    <col min="9216" max="9216" width="19.85546875" style="38" customWidth="1"/>
    <col min="9217" max="9217" width="14.42578125" style="38" customWidth="1"/>
    <col min="9218" max="9218" width="15.42578125" style="38" customWidth="1"/>
    <col min="9219" max="9219" width="12.42578125" style="38" customWidth="1"/>
    <col min="9220" max="9220" width="12.5703125" style="38" customWidth="1"/>
    <col min="9221" max="9221" width="14.7109375" style="38" customWidth="1"/>
    <col min="9222" max="9222" width="16.28515625" style="38" customWidth="1"/>
    <col min="9223" max="9223" width="11.85546875" style="38" customWidth="1"/>
    <col min="9224" max="9224" width="15.42578125" style="38" customWidth="1"/>
    <col min="9225" max="9225" width="14.85546875" style="38" customWidth="1"/>
    <col min="9226" max="9470" width="9.140625" style="38"/>
    <col min="9471" max="9471" width="32.42578125" style="38" customWidth="1"/>
    <col min="9472" max="9472" width="19.85546875" style="38" customWidth="1"/>
    <col min="9473" max="9473" width="14.42578125" style="38" customWidth="1"/>
    <col min="9474" max="9474" width="15.42578125" style="38" customWidth="1"/>
    <col min="9475" max="9475" width="12.42578125" style="38" customWidth="1"/>
    <col min="9476" max="9476" width="12.5703125" style="38" customWidth="1"/>
    <col min="9477" max="9477" width="14.7109375" style="38" customWidth="1"/>
    <col min="9478" max="9478" width="16.28515625" style="38" customWidth="1"/>
    <col min="9479" max="9479" width="11.85546875" style="38" customWidth="1"/>
    <col min="9480" max="9480" width="15.42578125" style="38" customWidth="1"/>
    <col min="9481" max="9481" width="14.85546875" style="38" customWidth="1"/>
    <col min="9482" max="9726" width="9.140625" style="38"/>
    <col min="9727" max="9727" width="32.42578125" style="38" customWidth="1"/>
    <col min="9728" max="9728" width="19.85546875" style="38" customWidth="1"/>
    <col min="9729" max="9729" width="14.42578125" style="38" customWidth="1"/>
    <col min="9730" max="9730" width="15.42578125" style="38" customWidth="1"/>
    <col min="9731" max="9731" width="12.42578125" style="38" customWidth="1"/>
    <col min="9732" max="9732" width="12.5703125" style="38" customWidth="1"/>
    <col min="9733" max="9733" width="14.7109375" style="38" customWidth="1"/>
    <col min="9734" max="9734" width="16.28515625" style="38" customWidth="1"/>
    <col min="9735" max="9735" width="11.85546875" style="38" customWidth="1"/>
    <col min="9736" max="9736" width="15.42578125" style="38" customWidth="1"/>
    <col min="9737" max="9737" width="14.85546875" style="38" customWidth="1"/>
    <col min="9738" max="9982" width="9.140625" style="38"/>
    <col min="9983" max="9983" width="32.42578125" style="38" customWidth="1"/>
    <col min="9984" max="9984" width="19.85546875" style="38" customWidth="1"/>
    <col min="9985" max="9985" width="14.42578125" style="38" customWidth="1"/>
    <col min="9986" max="9986" width="15.42578125" style="38" customWidth="1"/>
    <col min="9987" max="9987" width="12.42578125" style="38" customWidth="1"/>
    <col min="9988" max="9988" width="12.5703125" style="38" customWidth="1"/>
    <col min="9989" max="9989" width="14.7109375" style="38" customWidth="1"/>
    <col min="9990" max="9990" width="16.28515625" style="38" customWidth="1"/>
    <col min="9991" max="9991" width="11.85546875" style="38" customWidth="1"/>
    <col min="9992" max="9992" width="15.42578125" style="38" customWidth="1"/>
    <col min="9993" max="9993" width="14.85546875" style="38" customWidth="1"/>
    <col min="9994" max="10238" width="9.140625" style="38"/>
    <col min="10239" max="10239" width="32.42578125" style="38" customWidth="1"/>
    <col min="10240" max="10240" width="19.85546875" style="38" customWidth="1"/>
    <col min="10241" max="10241" width="14.42578125" style="38" customWidth="1"/>
    <col min="10242" max="10242" width="15.42578125" style="38" customWidth="1"/>
    <col min="10243" max="10243" width="12.42578125" style="38" customWidth="1"/>
    <col min="10244" max="10244" width="12.5703125" style="38" customWidth="1"/>
    <col min="10245" max="10245" width="14.7109375" style="38" customWidth="1"/>
    <col min="10246" max="10246" width="16.28515625" style="38" customWidth="1"/>
    <col min="10247" max="10247" width="11.85546875" style="38" customWidth="1"/>
    <col min="10248" max="10248" width="15.42578125" style="38" customWidth="1"/>
    <col min="10249" max="10249" width="14.85546875" style="38" customWidth="1"/>
    <col min="10250" max="10494" width="9.140625" style="38"/>
    <col min="10495" max="10495" width="32.42578125" style="38" customWidth="1"/>
    <col min="10496" max="10496" width="19.85546875" style="38" customWidth="1"/>
    <col min="10497" max="10497" width="14.42578125" style="38" customWidth="1"/>
    <col min="10498" max="10498" width="15.42578125" style="38" customWidth="1"/>
    <col min="10499" max="10499" width="12.42578125" style="38" customWidth="1"/>
    <col min="10500" max="10500" width="12.5703125" style="38" customWidth="1"/>
    <col min="10501" max="10501" width="14.7109375" style="38" customWidth="1"/>
    <col min="10502" max="10502" width="16.28515625" style="38" customWidth="1"/>
    <col min="10503" max="10503" width="11.85546875" style="38" customWidth="1"/>
    <col min="10504" max="10504" width="15.42578125" style="38" customWidth="1"/>
    <col min="10505" max="10505" width="14.85546875" style="38" customWidth="1"/>
    <col min="10506" max="10750" width="9.140625" style="38"/>
    <col min="10751" max="10751" width="32.42578125" style="38" customWidth="1"/>
    <col min="10752" max="10752" width="19.85546875" style="38" customWidth="1"/>
    <col min="10753" max="10753" width="14.42578125" style="38" customWidth="1"/>
    <col min="10754" max="10754" width="15.42578125" style="38" customWidth="1"/>
    <col min="10755" max="10755" width="12.42578125" style="38" customWidth="1"/>
    <col min="10756" max="10756" width="12.5703125" style="38" customWidth="1"/>
    <col min="10757" max="10757" width="14.7109375" style="38" customWidth="1"/>
    <col min="10758" max="10758" width="16.28515625" style="38" customWidth="1"/>
    <col min="10759" max="10759" width="11.85546875" style="38" customWidth="1"/>
    <col min="10760" max="10760" width="15.42578125" style="38" customWidth="1"/>
    <col min="10761" max="10761" width="14.85546875" style="38" customWidth="1"/>
    <col min="10762" max="11006" width="9.140625" style="38"/>
    <col min="11007" max="11007" width="32.42578125" style="38" customWidth="1"/>
    <col min="11008" max="11008" width="19.85546875" style="38" customWidth="1"/>
    <col min="11009" max="11009" width="14.42578125" style="38" customWidth="1"/>
    <col min="11010" max="11010" width="15.42578125" style="38" customWidth="1"/>
    <col min="11011" max="11011" width="12.42578125" style="38" customWidth="1"/>
    <col min="11012" max="11012" width="12.5703125" style="38" customWidth="1"/>
    <col min="11013" max="11013" width="14.7109375" style="38" customWidth="1"/>
    <col min="11014" max="11014" width="16.28515625" style="38" customWidth="1"/>
    <col min="11015" max="11015" width="11.85546875" style="38" customWidth="1"/>
    <col min="11016" max="11016" width="15.42578125" style="38" customWidth="1"/>
    <col min="11017" max="11017" width="14.85546875" style="38" customWidth="1"/>
    <col min="11018" max="11262" width="9.140625" style="38"/>
    <col min="11263" max="11263" width="32.42578125" style="38" customWidth="1"/>
    <col min="11264" max="11264" width="19.85546875" style="38" customWidth="1"/>
    <col min="11265" max="11265" width="14.42578125" style="38" customWidth="1"/>
    <col min="11266" max="11266" width="15.42578125" style="38" customWidth="1"/>
    <col min="11267" max="11267" width="12.42578125" style="38" customWidth="1"/>
    <col min="11268" max="11268" width="12.5703125" style="38" customWidth="1"/>
    <col min="11269" max="11269" width="14.7109375" style="38" customWidth="1"/>
    <col min="11270" max="11270" width="16.28515625" style="38" customWidth="1"/>
    <col min="11271" max="11271" width="11.85546875" style="38" customWidth="1"/>
    <col min="11272" max="11272" width="15.42578125" style="38" customWidth="1"/>
    <col min="11273" max="11273" width="14.85546875" style="38" customWidth="1"/>
    <col min="11274" max="11518" width="9.140625" style="38"/>
    <col min="11519" max="11519" width="32.42578125" style="38" customWidth="1"/>
    <col min="11520" max="11520" width="19.85546875" style="38" customWidth="1"/>
    <col min="11521" max="11521" width="14.42578125" style="38" customWidth="1"/>
    <col min="11522" max="11522" width="15.42578125" style="38" customWidth="1"/>
    <col min="11523" max="11523" width="12.42578125" style="38" customWidth="1"/>
    <col min="11524" max="11524" width="12.5703125" style="38" customWidth="1"/>
    <col min="11525" max="11525" width="14.7109375" style="38" customWidth="1"/>
    <col min="11526" max="11526" width="16.28515625" style="38" customWidth="1"/>
    <col min="11527" max="11527" width="11.85546875" style="38" customWidth="1"/>
    <col min="11528" max="11528" width="15.42578125" style="38" customWidth="1"/>
    <col min="11529" max="11529" width="14.85546875" style="38" customWidth="1"/>
    <col min="11530" max="11774" width="9.140625" style="38"/>
    <col min="11775" max="11775" width="32.42578125" style="38" customWidth="1"/>
    <col min="11776" max="11776" width="19.85546875" style="38" customWidth="1"/>
    <col min="11777" max="11777" width="14.42578125" style="38" customWidth="1"/>
    <col min="11778" max="11778" width="15.42578125" style="38" customWidth="1"/>
    <col min="11779" max="11779" width="12.42578125" style="38" customWidth="1"/>
    <col min="11780" max="11780" width="12.5703125" style="38" customWidth="1"/>
    <col min="11781" max="11781" width="14.7109375" style="38" customWidth="1"/>
    <col min="11782" max="11782" width="16.28515625" style="38" customWidth="1"/>
    <col min="11783" max="11783" width="11.85546875" style="38" customWidth="1"/>
    <col min="11784" max="11784" width="15.42578125" style="38" customWidth="1"/>
    <col min="11785" max="11785" width="14.85546875" style="38" customWidth="1"/>
    <col min="11786" max="12030" width="9.140625" style="38"/>
    <col min="12031" max="12031" width="32.42578125" style="38" customWidth="1"/>
    <col min="12032" max="12032" width="19.85546875" style="38" customWidth="1"/>
    <col min="12033" max="12033" width="14.42578125" style="38" customWidth="1"/>
    <col min="12034" max="12034" width="15.42578125" style="38" customWidth="1"/>
    <col min="12035" max="12035" width="12.42578125" style="38" customWidth="1"/>
    <col min="12036" max="12036" width="12.5703125" style="38" customWidth="1"/>
    <col min="12037" max="12037" width="14.7109375" style="38" customWidth="1"/>
    <col min="12038" max="12038" width="16.28515625" style="38" customWidth="1"/>
    <col min="12039" max="12039" width="11.85546875" style="38" customWidth="1"/>
    <col min="12040" max="12040" width="15.42578125" style="38" customWidth="1"/>
    <col min="12041" max="12041" width="14.85546875" style="38" customWidth="1"/>
    <col min="12042" max="12286" width="9.140625" style="38"/>
    <col min="12287" max="12287" width="32.42578125" style="38" customWidth="1"/>
    <col min="12288" max="12288" width="19.85546875" style="38" customWidth="1"/>
    <col min="12289" max="12289" width="14.42578125" style="38" customWidth="1"/>
    <col min="12290" max="12290" width="15.42578125" style="38" customWidth="1"/>
    <col min="12291" max="12291" width="12.42578125" style="38" customWidth="1"/>
    <col min="12292" max="12292" width="12.5703125" style="38" customWidth="1"/>
    <col min="12293" max="12293" width="14.7109375" style="38" customWidth="1"/>
    <col min="12294" max="12294" width="16.28515625" style="38" customWidth="1"/>
    <col min="12295" max="12295" width="11.85546875" style="38" customWidth="1"/>
    <col min="12296" max="12296" width="15.42578125" style="38" customWidth="1"/>
    <col min="12297" max="12297" width="14.85546875" style="38" customWidth="1"/>
    <col min="12298" max="12542" width="9.140625" style="38"/>
    <col min="12543" max="12543" width="32.42578125" style="38" customWidth="1"/>
    <col min="12544" max="12544" width="19.85546875" style="38" customWidth="1"/>
    <col min="12545" max="12545" width="14.42578125" style="38" customWidth="1"/>
    <col min="12546" max="12546" width="15.42578125" style="38" customWidth="1"/>
    <col min="12547" max="12547" width="12.42578125" style="38" customWidth="1"/>
    <col min="12548" max="12548" width="12.5703125" style="38" customWidth="1"/>
    <col min="12549" max="12549" width="14.7109375" style="38" customWidth="1"/>
    <col min="12550" max="12550" width="16.28515625" style="38" customWidth="1"/>
    <col min="12551" max="12551" width="11.85546875" style="38" customWidth="1"/>
    <col min="12552" max="12552" width="15.42578125" style="38" customWidth="1"/>
    <col min="12553" max="12553" width="14.85546875" style="38" customWidth="1"/>
    <col min="12554" max="12798" width="9.140625" style="38"/>
    <col min="12799" max="12799" width="32.42578125" style="38" customWidth="1"/>
    <col min="12800" max="12800" width="19.85546875" style="38" customWidth="1"/>
    <col min="12801" max="12801" width="14.42578125" style="38" customWidth="1"/>
    <col min="12802" max="12802" width="15.42578125" style="38" customWidth="1"/>
    <col min="12803" max="12803" width="12.42578125" style="38" customWidth="1"/>
    <col min="12804" max="12804" width="12.5703125" style="38" customWidth="1"/>
    <col min="12805" max="12805" width="14.7109375" style="38" customWidth="1"/>
    <col min="12806" max="12806" width="16.28515625" style="38" customWidth="1"/>
    <col min="12807" max="12807" width="11.85546875" style="38" customWidth="1"/>
    <col min="12808" max="12808" width="15.42578125" style="38" customWidth="1"/>
    <col min="12809" max="12809" width="14.85546875" style="38" customWidth="1"/>
    <col min="12810" max="13054" width="9.140625" style="38"/>
    <col min="13055" max="13055" width="32.42578125" style="38" customWidth="1"/>
    <col min="13056" max="13056" width="19.85546875" style="38" customWidth="1"/>
    <col min="13057" max="13057" width="14.42578125" style="38" customWidth="1"/>
    <col min="13058" max="13058" width="15.42578125" style="38" customWidth="1"/>
    <col min="13059" max="13059" width="12.42578125" style="38" customWidth="1"/>
    <col min="13060" max="13060" width="12.5703125" style="38" customWidth="1"/>
    <col min="13061" max="13061" width="14.7109375" style="38" customWidth="1"/>
    <col min="13062" max="13062" width="16.28515625" style="38" customWidth="1"/>
    <col min="13063" max="13063" width="11.85546875" style="38" customWidth="1"/>
    <col min="13064" max="13064" width="15.42578125" style="38" customWidth="1"/>
    <col min="13065" max="13065" width="14.85546875" style="38" customWidth="1"/>
    <col min="13066" max="13310" width="9.140625" style="38"/>
    <col min="13311" max="13311" width="32.42578125" style="38" customWidth="1"/>
    <col min="13312" max="13312" width="19.85546875" style="38" customWidth="1"/>
    <col min="13313" max="13313" width="14.42578125" style="38" customWidth="1"/>
    <col min="13314" max="13314" width="15.42578125" style="38" customWidth="1"/>
    <col min="13315" max="13315" width="12.42578125" style="38" customWidth="1"/>
    <col min="13316" max="13316" width="12.5703125" style="38" customWidth="1"/>
    <col min="13317" max="13317" width="14.7109375" style="38" customWidth="1"/>
    <col min="13318" max="13318" width="16.28515625" style="38" customWidth="1"/>
    <col min="13319" max="13319" width="11.85546875" style="38" customWidth="1"/>
    <col min="13320" max="13320" width="15.42578125" style="38" customWidth="1"/>
    <col min="13321" max="13321" width="14.85546875" style="38" customWidth="1"/>
    <col min="13322" max="13566" width="9.140625" style="38"/>
    <col min="13567" max="13567" width="32.42578125" style="38" customWidth="1"/>
    <col min="13568" max="13568" width="19.85546875" style="38" customWidth="1"/>
    <col min="13569" max="13569" width="14.42578125" style="38" customWidth="1"/>
    <col min="13570" max="13570" width="15.42578125" style="38" customWidth="1"/>
    <col min="13571" max="13571" width="12.42578125" style="38" customWidth="1"/>
    <col min="13572" max="13572" width="12.5703125" style="38" customWidth="1"/>
    <col min="13573" max="13573" width="14.7109375" style="38" customWidth="1"/>
    <col min="13574" max="13574" width="16.28515625" style="38" customWidth="1"/>
    <col min="13575" max="13575" width="11.85546875" style="38" customWidth="1"/>
    <col min="13576" max="13576" width="15.42578125" style="38" customWidth="1"/>
    <col min="13577" max="13577" width="14.85546875" style="38" customWidth="1"/>
    <col min="13578" max="13822" width="9.140625" style="38"/>
    <col min="13823" max="13823" width="32.42578125" style="38" customWidth="1"/>
    <col min="13824" max="13824" width="19.85546875" style="38" customWidth="1"/>
    <col min="13825" max="13825" width="14.42578125" style="38" customWidth="1"/>
    <col min="13826" max="13826" width="15.42578125" style="38" customWidth="1"/>
    <col min="13827" max="13827" width="12.42578125" style="38" customWidth="1"/>
    <col min="13828" max="13828" width="12.5703125" style="38" customWidth="1"/>
    <col min="13829" max="13829" width="14.7109375" style="38" customWidth="1"/>
    <col min="13830" max="13830" width="16.28515625" style="38" customWidth="1"/>
    <col min="13831" max="13831" width="11.85546875" style="38" customWidth="1"/>
    <col min="13832" max="13832" width="15.42578125" style="38" customWidth="1"/>
    <col min="13833" max="13833" width="14.85546875" style="38" customWidth="1"/>
    <col min="13834" max="14078" width="9.140625" style="38"/>
    <col min="14079" max="14079" width="32.42578125" style="38" customWidth="1"/>
    <col min="14080" max="14080" width="19.85546875" style="38" customWidth="1"/>
    <col min="14081" max="14081" width="14.42578125" style="38" customWidth="1"/>
    <col min="14082" max="14082" width="15.42578125" style="38" customWidth="1"/>
    <col min="14083" max="14083" width="12.42578125" style="38" customWidth="1"/>
    <col min="14084" max="14084" width="12.5703125" style="38" customWidth="1"/>
    <col min="14085" max="14085" width="14.7109375" style="38" customWidth="1"/>
    <col min="14086" max="14086" width="16.28515625" style="38" customWidth="1"/>
    <col min="14087" max="14087" width="11.85546875" style="38" customWidth="1"/>
    <col min="14088" max="14088" width="15.42578125" style="38" customWidth="1"/>
    <col min="14089" max="14089" width="14.85546875" style="38" customWidth="1"/>
    <col min="14090" max="14334" width="9.140625" style="38"/>
    <col min="14335" max="14335" width="32.42578125" style="38" customWidth="1"/>
    <col min="14336" max="14336" width="19.85546875" style="38" customWidth="1"/>
    <col min="14337" max="14337" width="14.42578125" style="38" customWidth="1"/>
    <col min="14338" max="14338" width="15.42578125" style="38" customWidth="1"/>
    <col min="14339" max="14339" width="12.42578125" style="38" customWidth="1"/>
    <col min="14340" max="14340" width="12.5703125" style="38" customWidth="1"/>
    <col min="14341" max="14341" width="14.7109375" style="38" customWidth="1"/>
    <col min="14342" max="14342" width="16.28515625" style="38" customWidth="1"/>
    <col min="14343" max="14343" width="11.85546875" style="38" customWidth="1"/>
    <col min="14344" max="14344" width="15.42578125" style="38" customWidth="1"/>
    <col min="14345" max="14345" width="14.85546875" style="38" customWidth="1"/>
    <col min="14346" max="14590" width="9.140625" style="38"/>
    <col min="14591" max="14591" width="32.42578125" style="38" customWidth="1"/>
    <col min="14592" max="14592" width="19.85546875" style="38" customWidth="1"/>
    <col min="14593" max="14593" width="14.42578125" style="38" customWidth="1"/>
    <col min="14594" max="14594" width="15.42578125" style="38" customWidth="1"/>
    <col min="14595" max="14595" width="12.42578125" style="38" customWidth="1"/>
    <col min="14596" max="14596" width="12.5703125" style="38" customWidth="1"/>
    <col min="14597" max="14597" width="14.7109375" style="38" customWidth="1"/>
    <col min="14598" max="14598" width="16.28515625" style="38" customWidth="1"/>
    <col min="14599" max="14599" width="11.85546875" style="38" customWidth="1"/>
    <col min="14600" max="14600" width="15.42578125" style="38" customWidth="1"/>
    <col min="14601" max="14601" width="14.85546875" style="38" customWidth="1"/>
    <col min="14602" max="14846" width="9.140625" style="38"/>
    <col min="14847" max="14847" width="32.42578125" style="38" customWidth="1"/>
    <col min="14848" max="14848" width="19.85546875" style="38" customWidth="1"/>
    <col min="14849" max="14849" width="14.42578125" style="38" customWidth="1"/>
    <col min="14850" max="14850" width="15.42578125" style="38" customWidth="1"/>
    <col min="14851" max="14851" width="12.42578125" style="38" customWidth="1"/>
    <col min="14852" max="14852" width="12.5703125" style="38" customWidth="1"/>
    <col min="14853" max="14853" width="14.7109375" style="38" customWidth="1"/>
    <col min="14854" max="14854" width="16.28515625" style="38" customWidth="1"/>
    <col min="14855" max="14855" width="11.85546875" style="38" customWidth="1"/>
    <col min="14856" max="14856" width="15.42578125" style="38" customWidth="1"/>
    <col min="14857" max="14857" width="14.85546875" style="38" customWidth="1"/>
    <col min="14858" max="15102" width="9.140625" style="38"/>
    <col min="15103" max="15103" width="32.42578125" style="38" customWidth="1"/>
    <col min="15104" max="15104" width="19.85546875" style="38" customWidth="1"/>
    <col min="15105" max="15105" width="14.42578125" style="38" customWidth="1"/>
    <col min="15106" max="15106" width="15.42578125" style="38" customWidth="1"/>
    <col min="15107" max="15107" width="12.42578125" style="38" customWidth="1"/>
    <col min="15108" max="15108" width="12.5703125" style="38" customWidth="1"/>
    <col min="15109" max="15109" width="14.7109375" style="38" customWidth="1"/>
    <col min="15110" max="15110" width="16.28515625" style="38" customWidth="1"/>
    <col min="15111" max="15111" width="11.85546875" style="38" customWidth="1"/>
    <col min="15112" max="15112" width="15.42578125" style="38" customWidth="1"/>
    <col min="15113" max="15113" width="14.85546875" style="38" customWidth="1"/>
    <col min="15114" max="15358" width="9.140625" style="38"/>
    <col min="15359" max="15359" width="32.42578125" style="38" customWidth="1"/>
    <col min="15360" max="15360" width="19.85546875" style="38" customWidth="1"/>
    <col min="15361" max="15361" width="14.42578125" style="38" customWidth="1"/>
    <col min="15362" max="15362" width="15.42578125" style="38" customWidth="1"/>
    <col min="15363" max="15363" width="12.42578125" style="38" customWidth="1"/>
    <col min="15364" max="15364" width="12.5703125" style="38" customWidth="1"/>
    <col min="15365" max="15365" width="14.7109375" style="38" customWidth="1"/>
    <col min="15366" max="15366" width="16.28515625" style="38" customWidth="1"/>
    <col min="15367" max="15367" width="11.85546875" style="38" customWidth="1"/>
    <col min="15368" max="15368" width="15.42578125" style="38" customWidth="1"/>
    <col min="15369" max="15369" width="14.85546875" style="38" customWidth="1"/>
    <col min="15370" max="15614" width="9.140625" style="38"/>
    <col min="15615" max="15615" width="32.42578125" style="38" customWidth="1"/>
    <col min="15616" max="15616" width="19.85546875" style="38" customWidth="1"/>
    <col min="15617" max="15617" width="14.42578125" style="38" customWidth="1"/>
    <col min="15618" max="15618" width="15.42578125" style="38" customWidth="1"/>
    <col min="15619" max="15619" width="12.42578125" style="38" customWidth="1"/>
    <col min="15620" max="15620" width="12.5703125" style="38" customWidth="1"/>
    <col min="15621" max="15621" width="14.7109375" style="38" customWidth="1"/>
    <col min="15622" max="15622" width="16.28515625" style="38" customWidth="1"/>
    <col min="15623" max="15623" width="11.85546875" style="38" customWidth="1"/>
    <col min="15624" max="15624" width="15.42578125" style="38" customWidth="1"/>
    <col min="15625" max="15625" width="14.85546875" style="38" customWidth="1"/>
    <col min="15626" max="15870" width="9.140625" style="38"/>
    <col min="15871" max="15871" width="32.42578125" style="38" customWidth="1"/>
    <col min="15872" max="15872" width="19.85546875" style="38" customWidth="1"/>
    <col min="15873" max="15873" width="14.42578125" style="38" customWidth="1"/>
    <col min="15874" max="15874" width="15.42578125" style="38" customWidth="1"/>
    <col min="15875" max="15875" width="12.42578125" style="38" customWidth="1"/>
    <col min="15876" max="15876" width="12.5703125" style="38" customWidth="1"/>
    <col min="15877" max="15877" width="14.7109375" style="38" customWidth="1"/>
    <col min="15878" max="15878" width="16.28515625" style="38" customWidth="1"/>
    <col min="15879" max="15879" width="11.85546875" style="38" customWidth="1"/>
    <col min="15880" max="15880" width="15.42578125" style="38" customWidth="1"/>
    <col min="15881" max="15881" width="14.85546875" style="38" customWidth="1"/>
    <col min="15882" max="16126" width="9.140625" style="38"/>
    <col min="16127" max="16127" width="32.42578125" style="38" customWidth="1"/>
    <col min="16128" max="16128" width="19.85546875" style="38" customWidth="1"/>
    <col min="16129" max="16129" width="14.42578125" style="38" customWidth="1"/>
    <col min="16130" max="16130" width="15.42578125" style="38" customWidth="1"/>
    <col min="16131" max="16131" width="12.42578125" style="38" customWidth="1"/>
    <col min="16132" max="16132" width="12.5703125" style="38" customWidth="1"/>
    <col min="16133" max="16133" width="14.7109375" style="38" customWidth="1"/>
    <col min="16134" max="16134" width="16.28515625" style="38" customWidth="1"/>
    <col min="16135" max="16135" width="11.85546875" style="38" customWidth="1"/>
    <col min="16136" max="16136" width="15.42578125" style="38" customWidth="1"/>
    <col min="16137" max="16137" width="14.85546875" style="38" customWidth="1"/>
    <col min="16138" max="16384" width="9.140625" style="38"/>
  </cols>
  <sheetData>
    <row r="1" spans="1:13" ht="16.5">
      <c r="A1" s="37" t="s">
        <v>20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ht="16.5">
      <c r="A2" s="24" t="s">
        <v>0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</row>
    <row r="3" spans="1:13" ht="33.75" customHeight="1">
      <c r="A3" s="23" t="s">
        <v>98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</row>
    <row r="4" spans="1:13">
      <c r="A4" s="25" t="s">
        <v>99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</row>
    <row r="5" spans="1:13" ht="36.75" customHeight="1">
      <c r="A5" s="32" t="s">
        <v>1</v>
      </c>
      <c r="B5" s="32" t="s">
        <v>2</v>
      </c>
      <c r="C5" s="26" t="s">
        <v>54</v>
      </c>
      <c r="D5" s="27"/>
      <c r="E5" s="32" t="s">
        <v>97</v>
      </c>
      <c r="F5" s="32" t="s">
        <v>32</v>
      </c>
      <c r="G5" s="30" t="s">
        <v>106</v>
      </c>
      <c r="H5" s="26" t="s">
        <v>103</v>
      </c>
      <c r="I5" s="27"/>
      <c r="J5" s="26" t="s">
        <v>104</v>
      </c>
      <c r="K5" s="27"/>
      <c r="L5" s="39" t="s">
        <v>105</v>
      </c>
      <c r="M5" s="40"/>
    </row>
    <row r="6" spans="1:13" ht="96.75" customHeight="1">
      <c r="A6" s="33"/>
      <c r="B6" s="33"/>
      <c r="C6" s="28"/>
      <c r="D6" s="29"/>
      <c r="E6" s="33"/>
      <c r="F6" s="33"/>
      <c r="G6" s="31"/>
      <c r="H6" s="28"/>
      <c r="I6" s="29"/>
      <c r="J6" s="28"/>
      <c r="K6" s="29"/>
      <c r="L6" s="41"/>
      <c r="M6" s="42"/>
    </row>
    <row r="7" spans="1:13" ht="30.75" customHeight="1">
      <c r="A7" s="34"/>
      <c r="B7" s="34"/>
      <c r="C7" s="1" t="s">
        <v>3</v>
      </c>
      <c r="D7" s="1" t="s">
        <v>33</v>
      </c>
      <c r="E7" s="34"/>
      <c r="F7" s="34"/>
      <c r="G7" s="1" t="s">
        <v>3</v>
      </c>
      <c r="H7" s="1" t="s">
        <v>3</v>
      </c>
      <c r="I7" s="1" t="s">
        <v>33</v>
      </c>
      <c r="J7" s="1" t="s">
        <v>3</v>
      </c>
      <c r="K7" s="1" t="s">
        <v>4</v>
      </c>
      <c r="L7" s="1" t="s">
        <v>3</v>
      </c>
      <c r="M7" s="1" t="s">
        <v>4</v>
      </c>
    </row>
    <row r="8" spans="1:13" s="44" customFormat="1" ht="17.25" customHeight="1">
      <c r="A8" s="21">
        <v>1</v>
      </c>
      <c r="B8" s="21">
        <v>2</v>
      </c>
      <c r="C8" s="21">
        <v>3</v>
      </c>
      <c r="D8" s="21">
        <v>4</v>
      </c>
      <c r="E8" s="21">
        <v>5</v>
      </c>
      <c r="F8" s="21">
        <v>6</v>
      </c>
      <c r="G8" s="21">
        <v>7</v>
      </c>
      <c r="H8" s="21">
        <v>8</v>
      </c>
      <c r="I8" s="21">
        <v>9</v>
      </c>
      <c r="J8" s="22">
        <v>10</v>
      </c>
      <c r="K8" s="22">
        <v>11</v>
      </c>
      <c r="L8" s="43">
        <v>12</v>
      </c>
      <c r="M8" s="43">
        <v>13</v>
      </c>
    </row>
    <row r="9" spans="1:13" ht="34.5" customHeight="1">
      <c r="A9" s="17" t="s">
        <v>21</v>
      </c>
      <c r="B9" s="4"/>
      <c r="C9" s="15">
        <f>C10+C24</f>
        <v>14917088.000000002</v>
      </c>
      <c r="D9" s="15">
        <f>C9/C55*100</f>
        <v>33.503247218676918</v>
      </c>
      <c r="E9" s="15">
        <f>E10+E24</f>
        <v>7700000</v>
      </c>
      <c r="F9" s="15">
        <f>F10+F24</f>
        <v>7700000</v>
      </c>
      <c r="G9" s="15">
        <f>F9-E9</f>
        <v>0</v>
      </c>
      <c r="H9" s="15">
        <f>H10+H24</f>
        <v>8345339.8399999999</v>
      </c>
      <c r="I9" s="15">
        <f>H9/H55*100</f>
        <v>31.912102153425774</v>
      </c>
      <c r="J9" s="15">
        <f>H9-F9</f>
        <v>645339.83999999985</v>
      </c>
      <c r="K9" s="15">
        <f>H9/F9*100</f>
        <v>108.38103688311689</v>
      </c>
      <c r="L9" s="45">
        <f>H9-C9</f>
        <v>-6571748.160000002</v>
      </c>
      <c r="M9" s="45">
        <f>H9/C9*100</f>
        <v>55.944832128093623</v>
      </c>
    </row>
    <row r="10" spans="1:13" ht="26.25" customHeight="1">
      <c r="A10" s="3" t="s">
        <v>23</v>
      </c>
      <c r="B10" s="4"/>
      <c r="C10" s="15">
        <f>C11+C18+C22+C15+C13</f>
        <v>11821491.190000001</v>
      </c>
      <c r="D10" s="15">
        <f>C10/C9*100</f>
        <v>79.247981844713919</v>
      </c>
      <c r="E10" s="15">
        <f>E11+E18+E22+E15+E13</f>
        <v>5469500</v>
      </c>
      <c r="F10" s="15">
        <f>F11+F18+F22+F15+F13</f>
        <v>5469500</v>
      </c>
      <c r="G10" s="15">
        <f t="shared" ref="G10:G55" si="0">F10-E10</f>
        <v>0</v>
      </c>
      <c r="H10" s="15">
        <f>H11+H18+H22+H15+H13</f>
        <v>5984910.6600000001</v>
      </c>
      <c r="I10" s="15">
        <f>H10/H9*100</f>
        <v>71.71560145835835</v>
      </c>
      <c r="J10" s="15">
        <f t="shared" ref="J10:J55" si="1">H10-F10</f>
        <v>515410.66000000015</v>
      </c>
      <c r="K10" s="15">
        <f t="shared" ref="K10:K55" si="2">H10/F10*100</f>
        <v>109.42335972209524</v>
      </c>
      <c r="L10" s="45">
        <f t="shared" ref="L10:L55" si="3">H10-C10</f>
        <v>-5836580.5300000012</v>
      </c>
      <c r="M10" s="45">
        <f t="shared" ref="M10:M55" si="4">H10/C10*100</f>
        <v>50.627374870124143</v>
      </c>
    </row>
    <row r="11" spans="1:13" ht="19.5" customHeight="1">
      <c r="A11" s="5" t="s">
        <v>9</v>
      </c>
      <c r="B11" s="9" t="s">
        <v>11</v>
      </c>
      <c r="C11" s="15">
        <f>C12</f>
        <v>8559858.6400000006</v>
      </c>
      <c r="D11" s="15">
        <f>C11/C10*100</f>
        <v>72.409296783479647</v>
      </c>
      <c r="E11" s="15">
        <f>E12</f>
        <v>1820000</v>
      </c>
      <c r="F11" s="15">
        <f>F12</f>
        <v>1820000</v>
      </c>
      <c r="G11" s="15">
        <f t="shared" si="0"/>
        <v>0</v>
      </c>
      <c r="H11" s="15">
        <f>H12</f>
        <v>1946431.79</v>
      </c>
      <c r="I11" s="15">
        <f>H11/H10*100</f>
        <v>32.522319890402507</v>
      </c>
      <c r="J11" s="15">
        <f t="shared" si="1"/>
        <v>126431.79000000004</v>
      </c>
      <c r="K11" s="15">
        <f t="shared" si="2"/>
        <v>106.94680164835164</v>
      </c>
      <c r="L11" s="45">
        <f t="shared" si="3"/>
        <v>-6613426.8500000006</v>
      </c>
      <c r="M11" s="45">
        <f t="shared" si="4"/>
        <v>22.739064648852658</v>
      </c>
    </row>
    <row r="12" spans="1:13" s="46" customFormat="1">
      <c r="A12" s="6" t="s">
        <v>10</v>
      </c>
      <c r="B12" s="12" t="s">
        <v>27</v>
      </c>
      <c r="C12" s="16">
        <v>8559858.6400000006</v>
      </c>
      <c r="D12" s="16">
        <f>C12/C10*100</f>
        <v>72.409296783479647</v>
      </c>
      <c r="E12" s="16">
        <v>1820000</v>
      </c>
      <c r="F12" s="16">
        <v>1820000</v>
      </c>
      <c r="G12" s="16">
        <f t="shared" si="0"/>
        <v>0</v>
      </c>
      <c r="H12" s="16">
        <v>1946431.79</v>
      </c>
      <c r="I12" s="16">
        <f>H12/H10*100</f>
        <v>32.522319890402507</v>
      </c>
      <c r="J12" s="15">
        <f t="shared" si="1"/>
        <v>126431.79000000004</v>
      </c>
      <c r="K12" s="15">
        <f t="shared" si="2"/>
        <v>106.94680164835164</v>
      </c>
      <c r="L12" s="45">
        <f t="shared" si="3"/>
        <v>-6613426.8500000006</v>
      </c>
      <c r="M12" s="45">
        <f t="shared" si="4"/>
        <v>22.739064648852658</v>
      </c>
    </row>
    <row r="13" spans="1:13" s="47" customFormat="1" ht="26.25">
      <c r="A13" s="5" t="s">
        <v>50</v>
      </c>
      <c r="B13" s="9" t="s">
        <v>51</v>
      </c>
      <c r="C13" s="15">
        <f>C14</f>
        <v>702858.46</v>
      </c>
      <c r="D13" s="15">
        <f>C13/C10*100</f>
        <v>5.9455989832700613</v>
      </c>
      <c r="E13" s="15">
        <f>E14</f>
        <v>800000</v>
      </c>
      <c r="F13" s="15">
        <f>F14</f>
        <v>800000</v>
      </c>
      <c r="G13" s="16">
        <f t="shared" si="0"/>
        <v>0</v>
      </c>
      <c r="H13" s="15">
        <f>H14</f>
        <v>825837.78</v>
      </c>
      <c r="I13" s="15">
        <f>H13/H10*100</f>
        <v>13.798665124936049</v>
      </c>
      <c r="J13" s="15">
        <f t="shared" si="1"/>
        <v>25837.780000000028</v>
      </c>
      <c r="K13" s="15">
        <f t="shared" si="2"/>
        <v>103.22972249999999</v>
      </c>
      <c r="L13" s="45">
        <f t="shared" si="3"/>
        <v>122979.32000000007</v>
      </c>
      <c r="M13" s="45"/>
    </row>
    <row r="14" spans="1:13" s="46" customFormat="1" ht="26.25">
      <c r="A14" s="6" t="s">
        <v>53</v>
      </c>
      <c r="B14" s="12" t="s">
        <v>52</v>
      </c>
      <c r="C14" s="16">
        <v>702858.46</v>
      </c>
      <c r="D14" s="16">
        <f>C14/C10*100</f>
        <v>5.9455989832700613</v>
      </c>
      <c r="E14" s="16">
        <v>800000</v>
      </c>
      <c r="F14" s="16">
        <v>800000</v>
      </c>
      <c r="G14" s="16">
        <f t="shared" si="0"/>
        <v>0</v>
      </c>
      <c r="H14" s="16">
        <v>825837.78</v>
      </c>
      <c r="I14" s="16">
        <f>H14/H10*100</f>
        <v>13.798665124936049</v>
      </c>
      <c r="J14" s="15">
        <f t="shared" si="1"/>
        <v>25837.780000000028</v>
      </c>
      <c r="K14" s="15">
        <f t="shared" si="2"/>
        <v>103.22972249999999</v>
      </c>
      <c r="L14" s="45">
        <f t="shared" si="3"/>
        <v>122979.32000000007</v>
      </c>
      <c r="M14" s="45"/>
    </row>
    <row r="15" spans="1:13" ht="19.5" customHeight="1">
      <c r="A15" s="5" t="s">
        <v>34</v>
      </c>
      <c r="B15" s="10" t="s">
        <v>35</v>
      </c>
      <c r="C15" s="15">
        <f>SUM(C16:C17)</f>
        <v>587906.04999999993</v>
      </c>
      <c r="D15" s="15">
        <f>C15/C10*100</f>
        <v>4.9731970404657542</v>
      </c>
      <c r="E15" s="15">
        <f>SUM(E16:E17)</f>
        <v>400500</v>
      </c>
      <c r="F15" s="15">
        <f>SUM(F16:F17)</f>
        <v>400500</v>
      </c>
      <c r="G15" s="15">
        <f t="shared" si="0"/>
        <v>0</v>
      </c>
      <c r="H15" s="15">
        <f>SUM(H16:H17)</f>
        <v>427180.22</v>
      </c>
      <c r="I15" s="15">
        <f>H15/H10*100</f>
        <v>7.1376206641654356</v>
      </c>
      <c r="J15" s="15">
        <f t="shared" si="1"/>
        <v>26680.219999999972</v>
      </c>
      <c r="K15" s="15">
        <f t="shared" si="2"/>
        <v>106.66172784019975</v>
      </c>
      <c r="L15" s="45">
        <f t="shared" si="3"/>
        <v>-160725.82999999996</v>
      </c>
      <c r="M15" s="45">
        <f t="shared" si="4"/>
        <v>72.661307023460637</v>
      </c>
    </row>
    <row r="16" spans="1:13" s="46" customFormat="1" ht="26.25">
      <c r="A16" s="6" t="s">
        <v>36</v>
      </c>
      <c r="B16" s="11" t="s">
        <v>40</v>
      </c>
      <c r="C16" s="16">
        <v>556646.72</v>
      </c>
      <c r="D16" s="16">
        <f>C16/C10*100</f>
        <v>4.7087690635076296</v>
      </c>
      <c r="E16" s="16">
        <v>400000</v>
      </c>
      <c r="F16" s="16">
        <v>400000</v>
      </c>
      <c r="G16" s="16">
        <f t="shared" si="0"/>
        <v>0</v>
      </c>
      <c r="H16" s="16">
        <v>426299.72</v>
      </c>
      <c r="I16" s="16">
        <f>H16/H10*100</f>
        <v>7.122908665106122</v>
      </c>
      <c r="J16" s="15">
        <f t="shared" si="1"/>
        <v>26299.719999999972</v>
      </c>
      <c r="K16" s="15">
        <f t="shared" si="2"/>
        <v>106.57492999999999</v>
      </c>
      <c r="L16" s="45">
        <f t="shared" si="3"/>
        <v>-130347</v>
      </c>
      <c r="M16" s="45">
        <f t="shared" si="4"/>
        <v>76.583532190758262</v>
      </c>
    </row>
    <row r="17" spans="1:13" s="46" customFormat="1">
      <c r="A17" s="6" t="s">
        <v>55</v>
      </c>
      <c r="B17" s="11" t="s">
        <v>56</v>
      </c>
      <c r="C17" s="16">
        <v>31259.33</v>
      </c>
      <c r="D17" s="16">
        <f>C17/C10*100</f>
        <v>0.2644279769581252</v>
      </c>
      <c r="E17" s="16">
        <v>500</v>
      </c>
      <c r="F17" s="16">
        <v>500</v>
      </c>
      <c r="G17" s="16">
        <f t="shared" si="0"/>
        <v>0</v>
      </c>
      <c r="H17" s="16">
        <v>880.5</v>
      </c>
      <c r="I17" s="16">
        <f>H17/H10*100</f>
        <v>1.4711999059314277E-2</v>
      </c>
      <c r="J17" s="15">
        <f t="shared" si="1"/>
        <v>380.5</v>
      </c>
      <c r="K17" s="15">
        <f t="shared" si="2"/>
        <v>176.1</v>
      </c>
      <c r="L17" s="45"/>
      <c r="M17" s="45"/>
    </row>
    <row r="18" spans="1:13" ht="21" customHeight="1">
      <c r="A18" s="5" t="s">
        <v>12</v>
      </c>
      <c r="B18" s="10" t="s">
        <v>13</v>
      </c>
      <c r="C18" s="15">
        <f>SUM(C19:C21)</f>
        <v>1970868.04</v>
      </c>
      <c r="D18" s="15">
        <f>C18/C10*100</f>
        <v>16.671907192784534</v>
      </c>
      <c r="E18" s="15">
        <f>SUM(E19:E21)</f>
        <v>2449000</v>
      </c>
      <c r="F18" s="15">
        <f>SUM(F19:F21)</f>
        <v>2449000</v>
      </c>
      <c r="G18" s="15">
        <f t="shared" si="0"/>
        <v>0</v>
      </c>
      <c r="H18" s="15">
        <f>SUM(H19:H21)</f>
        <v>2785460.87</v>
      </c>
      <c r="I18" s="15">
        <f>H18/H10*100</f>
        <v>46.541394320496003</v>
      </c>
      <c r="J18" s="15">
        <f t="shared" si="1"/>
        <v>336460.87000000011</v>
      </c>
      <c r="K18" s="15">
        <f t="shared" si="2"/>
        <v>113.73870436913028</v>
      </c>
      <c r="L18" s="45">
        <f t="shared" si="3"/>
        <v>814592.83000000007</v>
      </c>
      <c r="M18" s="45">
        <f t="shared" si="4"/>
        <v>141.33167789356409</v>
      </c>
    </row>
    <row r="19" spans="1:13" s="46" customFormat="1" ht="26.25">
      <c r="A19" s="6" t="s">
        <v>38</v>
      </c>
      <c r="B19" s="11" t="s">
        <v>41</v>
      </c>
      <c r="C19" s="16">
        <v>327066.09000000003</v>
      </c>
      <c r="D19" s="16">
        <f>C19/C10*100</f>
        <v>2.7667075561217755</v>
      </c>
      <c r="E19" s="16">
        <v>299000</v>
      </c>
      <c r="F19" s="16">
        <v>299000</v>
      </c>
      <c r="G19" s="16">
        <f t="shared" si="0"/>
        <v>0</v>
      </c>
      <c r="H19" s="16">
        <v>345371.5</v>
      </c>
      <c r="I19" s="16">
        <f>H19/H10*100</f>
        <v>5.7707043533378322</v>
      </c>
      <c r="J19" s="15">
        <f t="shared" si="1"/>
        <v>46371.5</v>
      </c>
      <c r="K19" s="15">
        <f t="shared" si="2"/>
        <v>115.50886287625417</v>
      </c>
      <c r="L19" s="45">
        <f t="shared" si="3"/>
        <v>18305.409999999974</v>
      </c>
      <c r="M19" s="45">
        <f t="shared" si="4"/>
        <v>105.59685352889991</v>
      </c>
    </row>
    <row r="20" spans="1:13" s="46" customFormat="1">
      <c r="A20" s="6" t="s">
        <v>14</v>
      </c>
      <c r="B20" s="11" t="s">
        <v>43</v>
      </c>
      <c r="C20" s="16">
        <v>301888.81</v>
      </c>
      <c r="D20" s="16">
        <f>C20/C10*100</f>
        <v>2.5537286721946959</v>
      </c>
      <c r="E20" s="16">
        <v>650000</v>
      </c>
      <c r="F20" s="16">
        <v>650000</v>
      </c>
      <c r="G20" s="16">
        <f t="shared" si="0"/>
        <v>0</v>
      </c>
      <c r="H20" s="16">
        <v>700260.61</v>
      </c>
      <c r="I20" s="16">
        <f>H20/H10*100</f>
        <v>11.700435474837981</v>
      </c>
      <c r="J20" s="15">
        <f t="shared" si="1"/>
        <v>50260.609999999986</v>
      </c>
      <c r="K20" s="15">
        <f t="shared" si="2"/>
        <v>107.73240153846153</v>
      </c>
      <c r="L20" s="45">
        <f t="shared" si="3"/>
        <v>398371.8</v>
      </c>
      <c r="M20" s="45">
        <f t="shared" si="4"/>
        <v>231.95977684631637</v>
      </c>
    </row>
    <row r="21" spans="1:13" s="46" customFormat="1">
      <c r="A21" s="6" t="s">
        <v>15</v>
      </c>
      <c r="B21" s="11" t="s">
        <v>42</v>
      </c>
      <c r="C21" s="16">
        <v>1341913.1399999999</v>
      </c>
      <c r="D21" s="16">
        <f>C21/C10*100</f>
        <v>11.35147096446806</v>
      </c>
      <c r="E21" s="16">
        <v>1500000</v>
      </c>
      <c r="F21" s="16">
        <v>1500000</v>
      </c>
      <c r="G21" s="16">
        <f t="shared" si="0"/>
        <v>0</v>
      </c>
      <c r="H21" s="16">
        <v>1739828.76</v>
      </c>
      <c r="I21" s="16">
        <f>H21/H10*100</f>
        <v>29.070254492320192</v>
      </c>
      <c r="J21" s="15">
        <f t="shared" si="1"/>
        <v>239828.76</v>
      </c>
      <c r="K21" s="15">
        <f t="shared" si="2"/>
        <v>115.988584</v>
      </c>
      <c r="L21" s="45">
        <f t="shared" si="3"/>
        <v>397915.62000000011</v>
      </c>
      <c r="M21" s="45">
        <f t="shared" si="4"/>
        <v>129.65285964783087</v>
      </c>
    </row>
    <row r="22" spans="1:13">
      <c r="A22" s="5" t="s">
        <v>16</v>
      </c>
      <c r="B22" s="10" t="s">
        <v>68</v>
      </c>
      <c r="C22" s="15">
        <f>C23</f>
        <v>0</v>
      </c>
      <c r="D22" s="15">
        <f>C22/C10*100</f>
        <v>0</v>
      </c>
      <c r="E22" s="15">
        <f>E23</f>
        <v>0</v>
      </c>
      <c r="F22" s="15">
        <f>F23</f>
        <v>0</v>
      </c>
      <c r="G22" s="15">
        <f t="shared" si="0"/>
        <v>0</v>
      </c>
      <c r="H22" s="15">
        <f>H23</f>
        <v>0</v>
      </c>
      <c r="I22" s="15">
        <f>H22/H10*100</f>
        <v>0</v>
      </c>
      <c r="J22" s="15">
        <f t="shared" si="1"/>
        <v>0</v>
      </c>
      <c r="K22" s="15"/>
      <c r="L22" s="45">
        <f t="shared" si="3"/>
        <v>0</v>
      </c>
      <c r="M22" s="45"/>
    </row>
    <row r="23" spans="1:13" s="46" customFormat="1" ht="77.25">
      <c r="A23" s="6" t="s">
        <v>44</v>
      </c>
      <c r="B23" s="11" t="s">
        <v>69</v>
      </c>
      <c r="C23" s="16"/>
      <c r="D23" s="16">
        <f>C23/C10*100</f>
        <v>0</v>
      </c>
      <c r="E23" s="16">
        <v>0</v>
      </c>
      <c r="F23" s="16"/>
      <c r="G23" s="16">
        <f t="shared" si="0"/>
        <v>0</v>
      </c>
      <c r="H23" s="16"/>
      <c r="I23" s="16">
        <f>H23/H10*100</f>
        <v>0</v>
      </c>
      <c r="J23" s="15">
        <f t="shared" si="1"/>
        <v>0</v>
      </c>
      <c r="K23" s="15"/>
      <c r="L23" s="45">
        <f t="shared" si="3"/>
        <v>0</v>
      </c>
      <c r="M23" s="45"/>
    </row>
    <row r="24" spans="1:13" ht="24" customHeight="1">
      <c r="A24" s="5" t="s">
        <v>24</v>
      </c>
      <c r="B24" s="11"/>
      <c r="C24" s="15">
        <f>C25+C33+C38+C36+C39</f>
        <v>3095596.81</v>
      </c>
      <c r="D24" s="15">
        <f>C24/C9*100</f>
        <v>20.75201815528607</v>
      </c>
      <c r="E24" s="15">
        <f>E25+E32+E33+E38</f>
        <v>2230500</v>
      </c>
      <c r="F24" s="15">
        <f>F25+F32+F33+F38</f>
        <v>2230500</v>
      </c>
      <c r="G24" s="15">
        <f t="shared" si="0"/>
        <v>0</v>
      </c>
      <c r="H24" s="15">
        <f>H25+H32+H33+H38</f>
        <v>2360429.1800000002</v>
      </c>
      <c r="I24" s="15">
        <f>H24/H9*100</f>
        <v>28.284398541641657</v>
      </c>
      <c r="J24" s="15">
        <f t="shared" si="1"/>
        <v>129929.18000000017</v>
      </c>
      <c r="K24" s="15">
        <f t="shared" si="2"/>
        <v>105.82511454830757</v>
      </c>
      <c r="L24" s="45">
        <f t="shared" si="3"/>
        <v>-735167.62999999989</v>
      </c>
      <c r="M24" s="45">
        <f t="shared" si="4"/>
        <v>76.251182724277328</v>
      </c>
    </row>
    <row r="25" spans="1:13" ht="57" customHeight="1">
      <c r="A25" s="5" t="s">
        <v>17</v>
      </c>
      <c r="B25" s="10" t="s">
        <v>70</v>
      </c>
      <c r="C25" s="15">
        <f>SUM(C26:C31)</f>
        <v>2008674.84</v>
      </c>
      <c r="D25" s="15">
        <f>SUM(D27:D30)</f>
        <v>12.871069764581708</v>
      </c>
      <c r="E25" s="15">
        <f>SUM(E26:E31)</f>
        <v>2160500</v>
      </c>
      <c r="F25" s="15">
        <f>SUM(F26:F31)</f>
        <v>2160500</v>
      </c>
      <c r="G25" s="15">
        <f t="shared" si="0"/>
        <v>0</v>
      </c>
      <c r="H25" s="15">
        <f>SUM(H26:H31)</f>
        <v>2232488.9000000004</v>
      </c>
      <c r="I25" s="15" t="e">
        <f>SUM(I27:I30)</f>
        <v>#DIV/0!</v>
      </c>
      <c r="J25" s="15">
        <f t="shared" si="1"/>
        <v>71988.900000000373</v>
      </c>
      <c r="K25" s="15">
        <f t="shared" si="2"/>
        <v>103.33204813700534</v>
      </c>
      <c r="L25" s="45">
        <f t="shared" si="3"/>
        <v>223814.06000000029</v>
      </c>
      <c r="M25" s="45">
        <f t="shared" si="4"/>
        <v>111.14237384483793</v>
      </c>
    </row>
    <row r="26" spans="1:13" ht="76.5" customHeight="1">
      <c r="A26" s="6" t="s">
        <v>64</v>
      </c>
      <c r="B26" s="11" t="s">
        <v>65</v>
      </c>
      <c r="C26" s="16">
        <v>91674.01</v>
      </c>
      <c r="D26" s="16">
        <f>C26/C25*100</f>
        <v>4.5639049274894088</v>
      </c>
      <c r="E26" s="16">
        <v>10500</v>
      </c>
      <c r="F26" s="16">
        <v>10500</v>
      </c>
      <c r="G26" s="16">
        <f t="shared" si="0"/>
        <v>0</v>
      </c>
      <c r="H26" s="16">
        <v>0</v>
      </c>
      <c r="I26" s="16">
        <f>H26/H25*100</f>
        <v>0</v>
      </c>
      <c r="J26" s="16">
        <f t="shared" si="1"/>
        <v>-10500</v>
      </c>
      <c r="K26" s="16">
        <f t="shared" si="2"/>
        <v>0</v>
      </c>
      <c r="L26" s="45">
        <f t="shared" ref="L26" si="5">H26-C26</f>
        <v>-91674.01</v>
      </c>
      <c r="M26" s="45">
        <f t="shared" ref="M26" si="6">H26/C26*100</f>
        <v>0</v>
      </c>
    </row>
    <row r="27" spans="1:13" s="46" customFormat="1" ht="90">
      <c r="A27" s="6" t="s">
        <v>28</v>
      </c>
      <c r="B27" s="11" t="s">
        <v>46</v>
      </c>
      <c r="C27" s="16">
        <v>241790.56</v>
      </c>
      <c r="D27" s="16">
        <f>C27/C25*100</f>
        <v>12.037317100063841</v>
      </c>
      <c r="E27" s="16">
        <v>0</v>
      </c>
      <c r="F27" s="16">
        <v>0</v>
      </c>
      <c r="G27" s="16">
        <f t="shared" si="0"/>
        <v>0</v>
      </c>
      <c r="H27" s="16">
        <v>0</v>
      </c>
      <c r="I27" s="16">
        <f>H27/H25*100</f>
        <v>0</v>
      </c>
      <c r="J27" s="16">
        <f t="shared" si="1"/>
        <v>0</v>
      </c>
      <c r="K27" s="16" t="e">
        <f t="shared" si="2"/>
        <v>#DIV/0!</v>
      </c>
      <c r="L27" s="45">
        <f t="shared" si="3"/>
        <v>-241790.56</v>
      </c>
      <c r="M27" s="45">
        <f t="shared" si="4"/>
        <v>0</v>
      </c>
    </row>
    <row r="28" spans="1:13" s="46" customFormat="1" ht="39">
      <c r="A28" s="6" t="s">
        <v>100</v>
      </c>
      <c r="B28" s="11" t="s">
        <v>88</v>
      </c>
      <c r="C28" s="16">
        <v>0</v>
      </c>
      <c r="D28" s="16"/>
      <c r="E28" s="16">
        <v>2100000</v>
      </c>
      <c r="F28" s="16">
        <v>2100000</v>
      </c>
      <c r="G28" s="16">
        <f t="shared" si="0"/>
        <v>0</v>
      </c>
      <c r="H28" s="16">
        <v>2192039.2400000002</v>
      </c>
      <c r="I28" s="16" t="e">
        <f>H28/H26*100</f>
        <v>#DIV/0!</v>
      </c>
      <c r="J28" s="16">
        <f t="shared" ref="J28" si="7">H28-F28</f>
        <v>92039.240000000224</v>
      </c>
      <c r="K28" s="16">
        <f t="shared" ref="K28" si="8">H28/F28*100</f>
        <v>104.38282095238097</v>
      </c>
      <c r="L28" s="45">
        <f t="shared" ref="L28" si="9">H28-C28</f>
        <v>2192039.2400000002</v>
      </c>
      <c r="M28" s="45" t="e">
        <f t="shared" ref="M28" si="10">H28/C28*100</f>
        <v>#DIV/0!</v>
      </c>
    </row>
    <row r="29" spans="1:13" s="46" customFormat="1" ht="64.5">
      <c r="A29" s="6" t="s">
        <v>57</v>
      </c>
      <c r="B29" s="11" t="s">
        <v>91</v>
      </c>
      <c r="C29" s="16">
        <v>1607478.3</v>
      </c>
      <c r="D29" s="16"/>
      <c r="E29" s="16">
        <v>0</v>
      </c>
      <c r="F29" s="16">
        <v>0</v>
      </c>
      <c r="G29" s="16">
        <f t="shared" si="0"/>
        <v>0</v>
      </c>
      <c r="H29" s="16">
        <v>0</v>
      </c>
      <c r="I29" s="16"/>
      <c r="J29" s="16">
        <f t="shared" si="1"/>
        <v>0</v>
      </c>
      <c r="K29" s="16" t="e">
        <f t="shared" si="2"/>
        <v>#DIV/0!</v>
      </c>
      <c r="L29" s="45">
        <f t="shared" ref="L29:L32" si="11">H29-C29</f>
        <v>-1607478.3</v>
      </c>
      <c r="M29" s="45">
        <f t="shared" ref="M29:M32" si="12">H29/C29*100</f>
        <v>0</v>
      </c>
    </row>
    <row r="30" spans="1:13" s="46" customFormat="1" ht="90">
      <c r="A30" s="6" t="s">
        <v>45</v>
      </c>
      <c r="B30" s="11" t="s">
        <v>88</v>
      </c>
      <c r="C30" s="16">
        <v>16747.38</v>
      </c>
      <c r="D30" s="16">
        <f>C30/C25*100</f>
        <v>0.83375266451786689</v>
      </c>
      <c r="E30" s="16">
        <v>0</v>
      </c>
      <c r="F30" s="16"/>
      <c r="G30" s="16">
        <f t="shared" si="0"/>
        <v>0</v>
      </c>
      <c r="H30" s="16">
        <v>0</v>
      </c>
      <c r="I30" s="16">
        <f>H30/H25*100</f>
        <v>0</v>
      </c>
      <c r="J30" s="16">
        <f t="shared" si="1"/>
        <v>0</v>
      </c>
      <c r="K30" s="16" t="e">
        <f t="shared" si="2"/>
        <v>#DIV/0!</v>
      </c>
      <c r="L30" s="45">
        <f t="shared" si="11"/>
        <v>-16747.38</v>
      </c>
      <c r="M30" s="45">
        <f t="shared" si="12"/>
        <v>0</v>
      </c>
    </row>
    <row r="31" spans="1:13" s="46" customFormat="1" ht="42" customHeight="1">
      <c r="A31" s="6" t="s">
        <v>63</v>
      </c>
      <c r="B31" s="11" t="s">
        <v>71</v>
      </c>
      <c r="C31" s="16">
        <v>50984.59</v>
      </c>
      <c r="D31" s="16"/>
      <c r="E31" s="16">
        <v>50000</v>
      </c>
      <c r="F31" s="16">
        <v>50000</v>
      </c>
      <c r="G31" s="16">
        <f t="shared" si="0"/>
        <v>0</v>
      </c>
      <c r="H31" s="16">
        <v>40449.660000000003</v>
      </c>
      <c r="I31" s="16"/>
      <c r="J31" s="16">
        <f t="shared" si="1"/>
        <v>-9550.3399999999965</v>
      </c>
      <c r="K31" s="16">
        <f t="shared" si="2"/>
        <v>80.899320000000003</v>
      </c>
      <c r="L31" s="45">
        <f t="shared" si="11"/>
        <v>-10534.929999999993</v>
      </c>
      <c r="M31" s="45">
        <f t="shared" si="12"/>
        <v>79.337031051931589</v>
      </c>
    </row>
    <row r="32" spans="1:13" s="46" customFormat="1" ht="26.25">
      <c r="A32" s="5" t="s">
        <v>101</v>
      </c>
      <c r="B32" s="10" t="s">
        <v>102</v>
      </c>
      <c r="C32" s="15">
        <v>0</v>
      </c>
      <c r="D32" s="15">
        <v>0</v>
      </c>
      <c r="E32" s="15">
        <v>10000</v>
      </c>
      <c r="F32" s="15">
        <v>10000</v>
      </c>
      <c r="G32" s="15">
        <f t="shared" si="0"/>
        <v>0</v>
      </c>
      <c r="H32" s="15">
        <v>60000</v>
      </c>
      <c r="I32" s="15"/>
      <c r="J32" s="15">
        <f t="shared" si="1"/>
        <v>50000</v>
      </c>
      <c r="K32" s="15">
        <f t="shared" si="2"/>
        <v>600</v>
      </c>
      <c r="L32" s="48">
        <f t="shared" si="11"/>
        <v>60000</v>
      </c>
      <c r="M32" s="48" t="e">
        <f t="shared" si="12"/>
        <v>#DIV/0!</v>
      </c>
    </row>
    <row r="33" spans="1:13" s="47" customFormat="1" ht="39">
      <c r="A33" s="5" t="s">
        <v>58</v>
      </c>
      <c r="B33" s="10" t="s">
        <v>92</v>
      </c>
      <c r="C33" s="15">
        <f t="shared" ref="C33:D33" si="13">C34+C35</f>
        <v>980822.39</v>
      </c>
      <c r="D33" s="15">
        <f t="shared" si="13"/>
        <v>0</v>
      </c>
      <c r="E33" s="15">
        <f t="shared" ref="E33:F33" si="14">E34+E35</f>
        <v>0</v>
      </c>
      <c r="F33" s="15">
        <f t="shared" si="14"/>
        <v>0</v>
      </c>
      <c r="G33" s="15"/>
      <c r="H33" s="15">
        <f t="shared" ref="H33" si="15">H34+H35</f>
        <v>0</v>
      </c>
      <c r="I33" s="15">
        <f t="shared" ref="I33" si="16">I34+I35</f>
        <v>0</v>
      </c>
      <c r="J33" s="15">
        <f t="shared" si="1"/>
        <v>0</v>
      </c>
      <c r="K33" s="15" t="e">
        <f t="shared" si="2"/>
        <v>#DIV/0!</v>
      </c>
      <c r="L33" s="48"/>
      <c r="M33" s="48"/>
    </row>
    <row r="34" spans="1:13" s="47" customFormat="1" ht="90">
      <c r="A34" s="6" t="s">
        <v>60</v>
      </c>
      <c r="B34" s="11" t="s">
        <v>72</v>
      </c>
      <c r="C34" s="16">
        <v>905080.67</v>
      </c>
      <c r="D34" s="15"/>
      <c r="E34" s="16">
        <v>0</v>
      </c>
      <c r="F34" s="16">
        <v>0</v>
      </c>
      <c r="G34" s="15"/>
      <c r="H34" s="16">
        <v>0</v>
      </c>
      <c r="I34" s="16"/>
      <c r="J34" s="16">
        <f t="shared" si="1"/>
        <v>0</v>
      </c>
      <c r="K34" s="16" t="e">
        <f t="shared" si="2"/>
        <v>#DIV/0!</v>
      </c>
      <c r="L34" s="45"/>
      <c r="M34" s="48"/>
    </row>
    <row r="35" spans="1:13" s="47" customFormat="1" ht="51.75">
      <c r="A35" s="35" t="s">
        <v>61</v>
      </c>
      <c r="B35" s="36" t="s">
        <v>73</v>
      </c>
      <c r="C35" s="16">
        <v>75741.72</v>
      </c>
      <c r="D35" s="15"/>
      <c r="E35" s="16">
        <v>0</v>
      </c>
      <c r="F35" s="16">
        <v>0</v>
      </c>
      <c r="G35" s="15"/>
      <c r="H35" s="16">
        <v>0</v>
      </c>
      <c r="I35" s="16"/>
      <c r="J35" s="16">
        <f t="shared" si="1"/>
        <v>0</v>
      </c>
      <c r="K35" s="16" t="e">
        <f t="shared" si="2"/>
        <v>#DIV/0!</v>
      </c>
      <c r="L35" s="45"/>
      <c r="M35" s="48"/>
    </row>
    <row r="36" spans="1:13" s="47" customFormat="1" ht="27">
      <c r="A36" s="49" t="s">
        <v>94</v>
      </c>
      <c r="B36" s="50" t="s">
        <v>96</v>
      </c>
      <c r="C36" s="51">
        <v>65000</v>
      </c>
      <c r="D36" s="15"/>
      <c r="E36" s="16">
        <v>0</v>
      </c>
      <c r="F36" s="16"/>
      <c r="G36" s="15"/>
      <c r="H36" s="16">
        <v>0</v>
      </c>
      <c r="I36" s="16"/>
      <c r="J36" s="16"/>
      <c r="K36" s="16"/>
      <c r="L36" s="45"/>
      <c r="M36" s="48"/>
    </row>
    <row r="37" spans="1:13" s="47" customFormat="1" ht="75" customHeight="1">
      <c r="A37" s="52" t="s">
        <v>93</v>
      </c>
      <c r="B37" s="53" t="s">
        <v>95</v>
      </c>
      <c r="C37" s="51">
        <v>65000</v>
      </c>
      <c r="D37" s="15"/>
      <c r="E37" s="16"/>
      <c r="F37" s="16"/>
      <c r="G37" s="15"/>
      <c r="H37" s="16">
        <v>0</v>
      </c>
      <c r="I37" s="16"/>
      <c r="J37" s="16"/>
      <c r="K37" s="16"/>
      <c r="L37" s="45"/>
      <c r="M37" s="48"/>
    </row>
    <row r="38" spans="1:13" s="47" customFormat="1">
      <c r="A38" s="5" t="s">
        <v>59</v>
      </c>
      <c r="B38" s="10" t="s">
        <v>109</v>
      </c>
      <c r="C38" s="15">
        <v>83243</v>
      </c>
      <c r="D38" s="15"/>
      <c r="E38" s="15">
        <f>E39+E40</f>
        <v>60000</v>
      </c>
      <c r="F38" s="15">
        <f>F39+F40</f>
        <v>60000</v>
      </c>
      <c r="G38" s="15"/>
      <c r="H38" s="15">
        <f>H39+H40</f>
        <v>67940.28</v>
      </c>
      <c r="I38" s="15"/>
      <c r="J38" s="15">
        <f t="shared" si="1"/>
        <v>7940.2799999999988</v>
      </c>
      <c r="K38" s="15">
        <f t="shared" si="2"/>
        <v>113.2338</v>
      </c>
      <c r="L38" s="48"/>
      <c r="M38" s="48"/>
    </row>
    <row r="39" spans="1:13" s="47" customFormat="1">
      <c r="A39" s="5" t="s">
        <v>62</v>
      </c>
      <c r="B39" s="10" t="s">
        <v>74</v>
      </c>
      <c r="C39" s="15">
        <v>-42143.42</v>
      </c>
      <c r="D39" s="15"/>
      <c r="E39" s="15">
        <v>0</v>
      </c>
      <c r="F39" s="15">
        <v>0</v>
      </c>
      <c r="G39" s="15"/>
      <c r="H39" s="15">
        <v>-127313.25</v>
      </c>
      <c r="I39" s="15"/>
      <c r="J39" s="15">
        <f t="shared" si="1"/>
        <v>-127313.25</v>
      </c>
      <c r="K39" s="15"/>
      <c r="L39" s="48"/>
      <c r="M39" s="48"/>
    </row>
    <row r="40" spans="1:13" s="47" customFormat="1" ht="26.25">
      <c r="A40" s="5" t="s">
        <v>108</v>
      </c>
      <c r="B40" s="10" t="s">
        <v>87</v>
      </c>
      <c r="C40" s="15"/>
      <c r="D40" s="15"/>
      <c r="E40" s="15">
        <v>60000</v>
      </c>
      <c r="F40" s="15">
        <v>60000</v>
      </c>
      <c r="G40" s="15"/>
      <c r="H40" s="15">
        <v>195253.53</v>
      </c>
      <c r="I40" s="15"/>
      <c r="J40" s="15"/>
      <c r="K40" s="15"/>
      <c r="L40" s="48"/>
      <c r="M40" s="48"/>
    </row>
    <row r="41" spans="1:13" ht="24.75" customHeight="1">
      <c r="A41" s="18" t="s">
        <v>18</v>
      </c>
      <c r="B41" s="10" t="s">
        <v>75</v>
      </c>
      <c r="C41" s="15">
        <f>C42</f>
        <v>30453464.170000002</v>
      </c>
      <c r="D41" s="15">
        <f>C41/C55*100</f>
        <v>68.397393563182689</v>
      </c>
      <c r="E41" s="15">
        <f>E42+E54</f>
        <v>17858803.699999999</v>
      </c>
      <c r="F41" s="15">
        <f>F42+F54</f>
        <v>17858803.699999999</v>
      </c>
      <c r="G41" s="15">
        <f t="shared" si="0"/>
        <v>0</v>
      </c>
      <c r="H41" s="15">
        <f>H42</f>
        <v>17865688.140000001</v>
      </c>
      <c r="I41" s="15">
        <f>H41/H55*100</f>
        <v>68.317369441593328</v>
      </c>
      <c r="J41" s="15">
        <f t="shared" si="1"/>
        <v>6884.4400000013411</v>
      </c>
      <c r="K41" s="15">
        <f t="shared" si="2"/>
        <v>100.03854927863954</v>
      </c>
      <c r="L41" s="45">
        <f t="shared" si="3"/>
        <v>-12587776.030000001</v>
      </c>
      <c r="M41" s="45">
        <f t="shared" si="4"/>
        <v>58.665536506023052</v>
      </c>
    </row>
    <row r="42" spans="1:13" ht="39.75" customHeight="1">
      <c r="A42" s="7" t="s">
        <v>5</v>
      </c>
      <c r="B42" s="10" t="s">
        <v>76</v>
      </c>
      <c r="C42" s="15">
        <f>C43+C46+C48+C49</f>
        <v>30453464.170000002</v>
      </c>
      <c r="D42" s="15">
        <f>C42/C41*100</f>
        <v>100</v>
      </c>
      <c r="E42" s="15">
        <f>E43+E46+E48+E49</f>
        <v>17781002.859999999</v>
      </c>
      <c r="F42" s="15">
        <f>F43+F46+F48+F49</f>
        <v>17868812.859999999</v>
      </c>
      <c r="G42" s="15">
        <f t="shared" si="0"/>
        <v>87810</v>
      </c>
      <c r="H42" s="15">
        <f>H43+H46+H48+H49</f>
        <v>17865688.140000001</v>
      </c>
      <c r="I42" s="15">
        <f>H42/H41*100</f>
        <v>100</v>
      </c>
      <c r="J42" s="15">
        <f t="shared" si="1"/>
        <v>-3124.7199999988079</v>
      </c>
      <c r="K42" s="15">
        <f t="shared" si="2"/>
        <v>99.982512996109591</v>
      </c>
      <c r="L42" s="45">
        <f t="shared" si="3"/>
        <v>-12587776.030000001</v>
      </c>
      <c r="M42" s="45">
        <f t="shared" si="4"/>
        <v>58.665536506023052</v>
      </c>
    </row>
    <row r="43" spans="1:13" ht="27.75" customHeight="1">
      <c r="A43" s="18" t="s">
        <v>39</v>
      </c>
      <c r="B43" s="10" t="s">
        <v>77</v>
      </c>
      <c r="C43" s="15">
        <f>C44</f>
        <v>1002700</v>
      </c>
      <c r="D43" s="15">
        <f>D45</f>
        <v>3.292564663260114</v>
      </c>
      <c r="E43" s="15">
        <f>E44</f>
        <v>42668</v>
      </c>
      <c r="F43" s="15">
        <f>F44</f>
        <v>42668</v>
      </c>
      <c r="G43" s="15">
        <f t="shared" si="0"/>
        <v>0</v>
      </c>
      <c r="H43" s="15">
        <f>H44</f>
        <v>42668</v>
      </c>
      <c r="I43" s="15">
        <f>I45</f>
        <v>0.23882651295400928</v>
      </c>
      <c r="J43" s="15">
        <f t="shared" si="1"/>
        <v>0</v>
      </c>
      <c r="K43" s="15">
        <f t="shared" si="2"/>
        <v>100</v>
      </c>
      <c r="L43" s="45">
        <f t="shared" si="3"/>
        <v>-960032</v>
      </c>
      <c r="M43" s="45">
        <f t="shared" si="4"/>
        <v>4.25531066121472</v>
      </c>
    </row>
    <row r="44" spans="1:13" s="46" customFormat="1" ht="16.5" customHeight="1">
      <c r="A44" s="8" t="s">
        <v>29</v>
      </c>
      <c r="B44" s="11" t="s">
        <v>78</v>
      </c>
      <c r="C44" s="16">
        <f>C45</f>
        <v>1002700</v>
      </c>
      <c r="D44" s="16">
        <f>D45</f>
        <v>3.292564663260114</v>
      </c>
      <c r="E44" s="16">
        <f>E45</f>
        <v>42668</v>
      </c>
      <c r="F44" s="16">
        <f>F45</f>
        <v>42668</v>
      </c>
      <c r="G44" s="16">
        <f t="shared" si="0"/>
        <v>0</v>
      </c>
      <c r="H44" s="16">
        <f>H45</f>
        <v>42668</v>
      </c>
      <c r="I44" s="16">
        <f>I45</f>
        <v>0.23882651295400928</v>
      </c>
      <c r="J44" s="15">
        <f t="shared" si="1"/>
        <v>0</v>
      </c>
      <c r="K44" s="15">
        <f t="shared" si="2"/>
        <v>100</v>
      </c>
      <c r="L44" s="45">
        <f t="shared" si="3"/>
        <v>-960032</v>
      </c>
      <c r="M44" s="45">
        <f t="shared" si="4"/>
        <v>4.25531066121472</v>
      </c>
    </row>
    <row r="45" spans="1:13" s="46" customFormat="1" ht="23.25">
      <c r="A45" s="8" t="s">
        <v>30</v>
      </c>
      <c r="B45" s="11" t="s">
        <v>79</v>
      </c>
      <c r="C45" s="16">
        <v>1002700</v>
      </c>
      <c r="D45" s="16">
        <f>C45/C42*100</f>
        <v>3.292564663260114</v>
      </c>
      <c r="E45" s="16">
        <v>42668</v>
      </c>
      <c r="F45" s="16">
        <v>42668</v>
      </c>
      <c r="G45" s="16">
        <f t="shared" si="0"/>
        <v>0</v>
      </c>
      <c r="H45" s="16">
        <v>42668</v>
      </c>
      <c r="I45" s="16">
        <f>H45/H42*100</f>
        <v>0.23882651295400928</v>
      </c>
      <c r="J45" s="15">
        <f t="shared" si="1"/>
        <v>0</v>
      </c>
      <c r="K45" s="15">
        <f t="shared" si="2"/>
        <v>100</v>
      </c>
      <c r="L45" s="45">
        <f t="shared" si="3"/>
        <v>-960032</v>
      </c>
      <c r="M45" s="45">
        <f t="shared" si="4"/>
        <v>4.25531066121472</v>
      </c>
    </row>
    <row r="46" spans="1:13" s="47" customFormat="1" ht="32.25" customHeight="1">
      <c r="A46" s="18" t="s">
        <v>47</v>
      </c>
      <c r="B46" s="10" t="s">
        <v>80</v>
      </c>
      <c r="C46" s="15">
        <f>C47</f>
        <v>12729901.18</v>
      </c>
      <c r="D46" s="15">
        <f>C46/C42*100</f>
        <v>41.801159660976587</v>
      </c>
      <c r="E46" s="15">
        <f>E47</f>
        <v>2000000</v>
      </c>
      <c r="F46" s="15">
        <f>F47</f>
        <v>2087810</v>
      </c>
      <c r="G46" s="15">
        <f t="shared" si="0"/>
        <v>87810</v>
      </c>
      <c r="H46" s="15">
        <f>H47</f>
        <v>2084685.28</v>
      </c>
      <c r="I46" s="15">
        <f>H46/H42*100</f>
        <v>11.66865369900048</v>
      </c>
      <c r="J46" s="15">
        <f t="shared" si="1"/>
        <v>-3124.7199999999721</v>
      </c>
      <c r="K46" s="15">
        <f t="shared" si="2"/>
        <v>99.850335040065914</v>
      </c>
      <c r="L46" s="45">
        <f t="shared" si="3"/>
        <v>-10645215.9</v>
      </c>
      <c r="M46" s="45">
        <f t="shared" si="4"/>
        <v>16.376288005088817</v>
      </c>
    </row>
    <row r="47" spans="1:13" s="46" customFormat="1">
      <c r="A47" s="54" t="s">
        <v>37</v>
      </c>
      <c r="B47" s="11" t="s">
        <v>81</v>
      </c>
      <c r="C47" s="16">
        <v>12729901.18</v>
      </c>
      <c r="D47" s="16">
        <f>C47/C42*100</f>
        <v>41.801159660976587</v>
      </c>
      <c r="E47" s="16">
        <v>2000000</v>
      </c>
      <c r="F47" s="16">
        <v>2087810</v>
      </c>
      <c r="G47" s="16">
        <f t="shared" si="0"/>
        <v>87810</v>
      </c>
      <c r="H47" s="16">
        <v>2084685.28</v>
      </c>
      <c r="I47" s="16">
        <f>H47/H42*100</f>
        <v>11.66865369900048</v>
      </c>
      <c r="J47" s="15">
        <f t="shared" si="1"/>
        <v>-3124.7199999999721</v>
      </c>
      <c r="K47" s="15">
        <f t="shared" si="2"/>
        <v>99.850335040065914</v>
      </c>
      <c r="L47" s="45">
        <f t="shared" si="3"/>
        <v>-10645215.9</v>
      </c>
      <c r="M47" s="45">
        <f t="shared" si="4"/>
        <v>16.376288005088817</v>
      </c>
    </row>
    <row r="48" spans="1:13" ht="30.75" customHeight="1">
      <c r="A48" s="13" t="s">
        <v>25</v>
      </c>
      <c r="B48" s="10" t="s">
        <v>82</v>
      </c>
      <c r="C48" s="15">
        <v>2200</v>
      </c>
      <c r="D48" s="15">
        <f>C48/C42*100</f>
        <v>7.2241370890318646E-3</v>
      </c>
      <c r="E48" s="15">
        <v>2200</v>
      </c>
      <c r="F48" s="15">
        <v>2200</v>
      </c>
      <c r="G48" s="15">
        <f t="shared" ref="G48" si="17">F48-E48</f>
        <v>0</v>
      </c>
      <c r="H48" s="15">
        <v>2200</v>
      </c>
      <c r="I48" s="15">
        <f>H48/H42*100</f>
        <v>1.231410725833928E-2</v>
      </c>
      <c r="J48" s="15">
        <f t="shared" si="1"/>
        <v>0</v>
      </c>
      <c r="K48" s="15">
        <f t="shared" si="2"/>
        <v>100</v>
      </c>
      <c r="L48" s="45">
        <f t="shared" si="3"/>
        <v>0</v>
      </c>
      <c r="M48" s="45">
        <f t="shared" si="4"/>
        <v>100</v>
      </c>
    </row>
    <row r="49" spans="1:13" s="47" customFormat="1">
      <c r="A49" s="13" t="s">
        <v>22</v>
      </c>
      <c r="B49" s="10" t="s">
        <v>83</v>
      </c>
      <c r="C49" s="55">
        <f>SUM(C50:C50)</f>
        <v>16718662.99</v>
      </c>
      <c r="D49" s="55">
        <f>C49/C42*100</f>
        <v>54.899051538674257</v>
      </c>
      <c r="E49" s="15">
        <v>15736134.859999999</v>
      </c>
      <c r="F49" s="15">
        <f>F50</f>
        <v>15736134.859999999</v>
      </c>
      <c r="G49" s="15">
        <f t="shared" si="0"/>
        <v>0</v>
      </c>
      <c r="H49" s="55">
        <f>SUM(H50:H50)</f>
        <v>15736134.859999999</v>
      </c>
      <c r="I49" s="55">
        <f>H49/H42*100</f>
        <v>88.080205680787159</v>
      </c>
      <c r="J49" s="15">
        <f t="shared" si="1"/>
        <v>0</v>
      </c>
      <c r="K49" s="15">
        <f t="shared" si="2"/>
        <v>100</v>
      </c>
      <c r="L49" s="45">
        <f t="shared" si="3"/>
        <v>-982528.13000000082</v>
      </c>
      <c r="M49" s="45">
        <f t="shared" si="4"/>
        <v>94.123165646752469</v>
      </c>
    </row>
    <row r="50" spans="1:13" s="46" customFormat="1" ht="25.5" customHeight="1">
      <c r="A50" s="14" t="s">
        <v>31</v>
      </c>
      <c r="B50" s="11" t="s">
        <v>84</v>
      </c>
      <c r="C50" s="56">
        <v>16718662.99</v>
      </c>
      <c r="D50" s="57">
        <f>C50/C42*100</f>
        <v>54.899051538674257</v>
      </c>
      <c r="E50" s="16">
        <v>15736.135</v>
      </c>
      <c r="F50" s="16">
        <v>15736134.859999999</v>
      </c>
      <c r="G50" s="16">
        <f t="shared" si="0"/>
        <v>15720398.725</v>
      </c>
      <c r="H50" s="56">
        <v>15736134.859999999</v>
      </c>
      <c r="I50" s="57">
        <f>H50/H42*100</f>
        <v>88.080205680787159</v>
      </c>
      <c r="J50" s="15">
        <f t="shared" si="1"/>
        <v>0</v>
      </c>
      <c r="K50" s="15">
        <f t="shared" si="2"/>
        <v>100</v>
      </c>
      <c r="L50" s="45">
        <f t="shared" si="3"/>
        <v>-982528.13000000082</v>
      </c>
      <c r="M50" s="45">
        <f t="shared" si="4"/>
        <v>94.123165646752469</v>
      </c>
    </row>
    <row r="51" spans="1:13" s="47" customFormat="1" ht="18.75" customHeight="1">
      <c r="A51" s="20" t="s">
        <v>49</v>
      </c>
      <c r="B51" s="10" t="s">
        <v>85</v>
      </c>
      <c r="C51" s="15">
        <f>C52</f>
        <v>0</v>
      </c>
      <c r="D51" s="15">
        <f>C51/C41*100</f>
        <v>0</v>
      </c>
      <c r="E51" s="15">
        <f>E52</f>
        <v>0</v>
      </c>
      <c r="F51" s="15">
        <f>F52</f>
        <v>0</v>
      </c>
      <c r="G51" s="15">
        <f t="shared" si="0"/>
        <v>0</v>
      </c>
      <c r="H51" s="15">
        <f>H52</f>
        <v>0</v>
      </c>
      <c r="I51" s="15">
        <f>H51/H41*100</f>
        <v>0</v>
      </c>
      <c r="J51" s="15">
        <f t="shared" si="1"/>
        <v>0</v>
      </c>
      <c r="K51" s="15"/>
      <c r="L51" s="45">
        <f t="shared" si="3"/>
        <v>0</v>
      </c>
      <c r="M51" s="45"/>
    </row>
    <row r="52" spans="1:13" s="46" customFormat="1" ht="25.5" customHeight="1">
      <c r="A52" s="19" t="s">
        <v>48</v>
      </c>
      <c r="B52" s="11" t="s">
        <v>86</v>
      </c>
      <c r="C52" s="56"/>
      <c r="D52" s="57">
        <f>C52/C41*100</f>
        <v>0</v>
      </c>
      <c r="E52" s="16"/>
      <c r="F52" s="16"/>
      <c r="G52" s="16">
        <f t="shared" si="0"/>
        <v>0</v>
      </c>
      <c r="H52" s="56"/>
      <c r="I52" s="57">
        <f>H52/H41*100</f>
        <v>0</v>
      </c>
      <c r="J52" s="15">
        <f t="shared" si="1"/>
        <v>0</v>
      </c>
      <c r="K52" s="15"/>
      <c r="L52" s="45">
        <f t="shared" si="3"/>
        <v>0</v>
      </c>
      <c r="M52" s="45"/>
    </row>
    <row r="53" spans="1:13" s="46" customFormat="1" ht="88.5" customHeight="1">
      <c r="A53" s="58" t="s">
        <v>90</v>
      </c>
      <c r="B53" s="11" t="s">
        <v>89</v>
      </c>
      <c r="C53" s="56">
        <v>-58320.1</v>
      </c>
      <c r="D53" s="57"/>
      <c r="E53" s="16"/>
      <c r="F53" s="16"/>
      <c r="G53" s="16"/>
      <c r="H53" s="56">
        <v>0</v>
      </c>
      <c r="I53" s="57"/>
      <c r="J53" s="15">
        <f t="shared" si="1"/>
        <v>0</v>
      </c>
      <c r="K53" s="15"/>
      <c r="L53" s="45"/>
      <c r="M53" s="45"/>
    </row>
    <row r="54" spans="1:13" s="46" customFormat="1" ht="25.5" customHeight="1">
      <c r="A54" s="59" t="s">
        <v>66</v>
      </c>
      <c r="B54" s="60" t="s">
        <v>67</v>
      </c>
      <c r="C54" s="56">
        <v>-787927</v>
      </c>
      <c r="D54" s="57"/>
      <c r="E54" s="16">
        <v>77800.84</v>
      </c>
      <c r="F54" s="16">
        <v>-10009.16</v>
      </c>
      <c r="G54" s="16"/>
      <c r="H54" s="56">
        <v>-60009.16</v>
      </c>
      <c r="I54" s="57"/>
      <c r="J54" s="15">
        <f t="shared" si="1"/>
        <v>-50000</v>
      </c>
      <c r="K54" s="15">
        <f t="shared" si="2"/>
        <v>599.54241914406407</v>
      </c>
      <c r="L54" s="45"/>
      <c r="M54" s="45"/>
    </row>
    <row r="55" spans="1:13" ht="26.25" customHeight="1">
      <c r="A55" s="2" t="s">
        <v>19</v>
      </c>
      <c r="B55" s="61"/>
      <c r="C55" s="48">
        <f>C9+C41+C53+C54</f>
        <v>44524305.07</v>
      </c>
      <c r="D55" s="48">
        <v>100</v>
      </c>
      <c r="E55" s="48">
        <f>E9+E41</f>
        <v>25558803.699999999</v>
      </c>
      <c r="F55" s="48">
        <f>F9+F41</f>
        <v>25558803.699999999</v>
      </c>
      <c r="G55" s="15">
        <f t="shared" si="0"/>
        <v>0</v>
      </c>
      <c r="H55" s="48">
        <f>H9+H41+H53+H54</f>
        <v>26151018.82</v>
      </c>
      <c r="I55" s="48">
        <v>100</v>
      </c>
      <c r="J55" s="15">
        <f t="shared" si="1"/>
        <v>592215.12000000104</v>
      </c>
      <c r="K55" s="15">
        <f t="shared" si="2"/>
        <v>102.31706901054997</v>
      </c>
      <c r="L55" s="45">
        <f t="shared" si="3"/>
        <v>-18373286.25</v>
      </c>
      <c r="M55" s="45">
        <f t="shared" si="4"/>
        <v>58.734254872447799</v>
      </c>
    </row>
    <row r="56" spans="1:13" ht="27" customHeight="1">
      <c r="A56" s="44" t="s">
        <v>26</v>
      </c>
      <c r="B56" s="44"/>
      <c r="C56" s="44"/>
      <c r="D56" s="44"/>
      <c r="E56" s="44"/>
      <c r="F56" s="44"/>
      <c r="G56" s="44"/>
      <c r="H56" s="44"/>
      <c r="I56" s="44"/>
      <c r="J56" s="44"/>
    </row>
    <row r="57" spans="1:13" ht="15" customHeight="1">
      <c r="A57" s="44" t="s">
        <v>6</v>
      </c>
      <c r="B57" s="44"/>
      <c r="C57" s="44"/>
      <c r="D57" s="44"/>
      <c r="E57" s="44"/>
      <c r="F57" s="44"/>
      <c r="G57" s="44"/>
      <c r="H57" s="44"/>
      <c r="I57" s="44"/>
      <c r="J57" s="44"/>
      <c r="K57" s="44" t="s">
        <v>8</v>
      </c>
    </row>
    <row r="58" spans="1:13" ht="25.5" customHeight="1">
      <c r="A58" s="44" t="s">
        <v>7</v>
      </c>
      <c r="B58" s="44"/>
      <c r="C58" s="44"/>
      <c r="D58" s="44"/>
      <c r="E58" s="44"/>
      <c r="F58" s="44"/>
      <c r="G58" s="44"/>
      <c r="H58" s="44"/>
      <c r="I58" s="44"/>
      <c r="J58" s="44"/>
    </row>
    <row r="59" spans="1:13" ht="14.25" customHeight="1">
      <c r="A59" s="44" t="s">
        <v>6</v>
      </c>
      <c r="B59" s="44"/>
      <c r="C59" s="44"/>
      <c r="D59" s="44"/>
      <c r="E59" s="44"/>
      <c r="F59" s="44"/>
      <c r="G59" s="44"/>
      <c r="H59" s="44"/>
      <c r="I59" s="44"/>
      <c r="J59" s="44"/>
      <c r="K59" s="44" t="s">
        <v>107</v>
      </c>
    </row>
    <row r="60" spans="1:13">
      <c r="A60" s="44"/>
    </row>
  </sheetData>
  <mergeCells count="13">
    <mergeCell ref="L5:M6"/>
    <mergeCell ref="A3:M3"/>
    <mergeCell ref="A2:M2"/>
    <mergeCell ref="A1:M1"/>
    <mergeCell ref="A4:M4"/>
    <mergeCell ref="J5:K6"/>
    <mergeCell ref="G5:G6"/>
    <mergeCell ref="H5:I6"/>
    <mergeCell ref="F5:F7"/>
    <mergeCell ref="A5:A7"/>
    <mergeCell ref="B5:B7"/>
    <mergeCell ref="E5:E7"/>
    <mergeCell ref="C5:D6"/>
  </mergeCells>
  <pageMargins left="0.11811023622047245" right="0.9055118110236221" top="0.74803149606299213" bottom="0.74803149606299213" header="0.31496062992125984" footer="0.31496062992125984"/>
  <pageSetup paperSize="9" scale="65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2016-03-03T04:50:48Z</dcterms:modified>
</cp:coreProperties>
</file>