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F33" i="3"/>
  <c r="E33"/>
  <c r="D33"/>
  <c r="F23"/>
  <c r="E23"/>
  <c r="E24" s="1"/>
  <c r="D23"/>
  <c r="F19"/>
  <c r="E19"/>
  <c r="D19"/>
  <c r="F8"/>
  <c r="F39" s="1"/>
  <c r="E8"/>
  <c r="E39" s="1"/>
  <c r="D8"/>
  <c r="D39" s="1"/>
  <c r="D34" l="1"/>
  <c r="D20"/>
  <c r="D24"/>
  <c r="D9"/>
  <c r="E20"/>
  <c r="F24"/>
  <c r="F9"/>
  <c r="F34"/>
  <c r="F20"/>
  <c r="E34"/>
  <c r="E9"/>
  <c r="O39"/>
  <c r="O38"/>
  <c r="O37"/>
  <c r="O36"/>
  <c r="O35"/>
  <c r="O33"/>
  <c r="O32"/>
  <c r="O31"/>
  <c r="O30"/>
  <c r="O29"/>
  <c r="O28"/>
  <c r="O27"/>
  <c r="O26"/>
  <c r="O25"/>
  <c r="O23"/>
  <c r="O22"/>
  <c r="O21"/>
  <c r="O19"/>
  <c r="O18"/>
  <c r="O17"/>
  <c r="O16"/>
  <c r="O15"/>
  <c r="O14"/>
  <c r="O13"/>
  <c r="O12"/>
  <c r="O11"/>
  <c r="O10"/>
  <c r="N39"/>
  <c r="N36"/>
  <c r="N35"/>
  <c r="N33"/>
  <c r="N32"/>
  <c r="N31"/>
  <c r="N30"/>
  <c r="N29"/>
  <c r="N28"/>
  <c r="N27"/>
  <c r="N26"/>
  <c r="N25"/>
  <c r="N23"/>
  <c r="N22"/>
  <c r="N21"/>
  <c r="N19"/>
  <c r="N18"/>
  <c r="N17"/>
  <c r="N16"/>
  <c r="N15"/>
  <c r="N14"/>
  <c r="N13"/>
  <c r="N12"/>
  <c r="N11"/>
  <c r="N10"/>
  <c r="O8"/>
  <c r="N8"/>
  <c r="M39"/>
  <c r="M38"/>
  <c r="M37"/>
  <c r="M36"/>
  <c r="M35"/>
  <c r="M33"/>
  <c r="M32"/>
  <c r="M31"/>
  <c r="M30"/>
  <c r="M29"/>
  <c r="M28"/>
  <c r="M27"/>
  <c r="M26"/>
  <c r="M25"/>
  <c r="M23"/>
  <c r="M22"/>
  <c r="M21"/>
  <c r="M19"/>
  <c r="M18"/>
  <c r="M17"/>
  <c r="M16"/>
  <c r="M15"/>
  <c r="M14"/>
  <c r="M13"/>
  <c r="M12"/>
  <c r="M11"/>
  <c r="M10"/>
  <c r="M8"/>
  <c r="L39"/>
  <c r="L38"/>
  <c r="L36"/>
  <c r="L35"/>
  <c r="L33"/>
  <c r="L29"/>
  <c r="L28"/>
  <c r="L27"/>
  <c r="L26"/>
  <c r="L25"/>
  <c r="L23"/>
  <c r="L22"/>
  <c r="L21"/>
  <c r="L19"/>
  <c r="L18"/>
  <c r="L17"/>
  <c r="L16"/>
  <c r="L15"/>
  <c r="L14"/>
  <c r="L13"/>
  <c r="L12"/>
  <c r="L11"/>
  <c r="L10"/>
  <c r="L8"/>
  <c r="K38"/>
  <c r="K37"/>
  <c r="K36"/>
  <c r="K35"/>
  <c r="J38"/>
  <c r="J37"/>
  <c r="J36"/>
  <c r="J35"/>
  <c r="K29"/>
  <c r="J29"/>
  <c r="K27"/>
  <c r="K26"/>
  <c r="K25"/>
  <c r="K22"/>
  <c r="K21"/>
  <c r="K18"/>
  <c r="K17"/>
  <c r="K16"/>
  <c r="K15"/>
  <c r="K14"/>
  <c r="K13"/>
  <c r="K12"/>
  <c r="K11"/>
  <c r="K10"/>
  <c r="J27"/>
  <c r="J26"/>
  <c r="J22"/>
  <c r="J21"/>
  <c r="J18"/>
  <c r="J17"/>
  <c r="J15"/>
  <c r="J14"/>
  <c r="J13"/>
  <c r="J12"/>
  <c r="J11"/>
  <c r="J10"/>
  <c r="K28"/>
  <c r="J28"/>
  <c r="G23" l="1"/>
  <c r="I33"/>
  <c r="H33"/>
  <c r="I23"/>
  <c r="H23"/>
  <c r="I19"/>
  <c r="H19"/>
  <c r="I8"/>
  <c r="H8"/>
  <c r="G33"/>
  <c r="G8"/>
  <c r="K33" l="1"/>
  <c r="J33"/>
  <c r="K23"/>
  <c r="J23"/>
  <c r="K8"/>
  <c r="J8"/>
  <c r="I39"/>
  <c r="H39"/>
  <c r="H9"/>
  <c r="I34"/>
  <c r="I9"/>
  <c r="G19"/>
  <c r="K19" l="1"/>
  <c r="J19"/>
  <c r="H34"/>
  <c r="I24"/>
  <c r="H20"/>
  <c r="I20"/>
  <c r="H24"/>
  <c r="G39"/>
  <c r="K39" l="1"/>
  <c r="J39"/>
  <c r="G9"/>
  <c r="G34"/>
  <c r="G20"/>
  <c r="G24"/>
</calcChain>
</file>

<file path=xl/sharedStrings.xml><?xml version="1.0" encoding="utf-8"?>
<sst xmlns="http://schemas.openxmlformats.org/spreadsheetml/2006/main" count="172" uniqueCount="130">
  <si>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</si>
  <si>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</si>
  <si>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</si>
  <si>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</si>
  <si>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</si>
  <si>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</si>
  <si>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</si>
  <si>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</si>
  <si>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</si>
  <si>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</si>
  <si>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</si>
  <si>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</si>
  <si>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</si>
  <si>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</si>
  <si>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</si>
  <si>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</si>
  <si>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</si>
  <si>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</si>
  <si>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</si>
  <si>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</si>
  <si>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</si>
  <si>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</si>
  <si>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</si>
  <si>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</si>
  <si>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</si>
  <si>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</si>
  <si>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</si>
  <si>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</si>
  <si>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</si>
  <si>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</si>
  <si>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</si>
  <si>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</si>
  <si>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</si>
  <si>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</si>
  <si>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</si>
  <si>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</si>
  <si>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</si>
  <si>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</si>
  <si>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</si>
  <si>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</si>
  <si>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</si>
  <si>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</si>
  <si>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</si>
  <si>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</si>
  <si>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</si>
  <si>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</si>
  <si>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</si>
  <si>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</si>
  <si>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</si>
  <si>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</si>
  <si>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</si>
  <si>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</si>
  <si>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</si>
  <si>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</si>
  <si>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</si>
  <si>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</si>
  <si>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</si>
  <si>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</si>
  <si>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</si>
  <si>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</si>
  <si>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</si>
  <si>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</si>
  <si>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</si>
  <si>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</si>
  <si>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</si>
  <si>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</si>
  <si>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</si>
  <si>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</si>
  <si>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</si>
  <si>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</si>
  <si>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</si>
  <si>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</si>
  <si>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</si>
  <si>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</si>
  <si>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</si>
  <si>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</si>
  <si>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</si>
  <si>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Наименование показателя</t>
  </si>
  <si>
    <t>Код бюджетной классификации</t>
  </si>
  <si>
    <t>Администрация Ульчского муниципального района</t>
  </si>
  <si>
    <t xml:space="preserve"> удельный вес %</t>
  </si>
  <si>
    <t>Общегосударственные вопросы</t>
  </si>
  <si>
    <t>Национальная безопасность и правоохранительная деятельность</t>
  </si>
  <si>
    <t>Национальная экономика</t>
  </si>
  <si>
    <t>Жилищно-коммунальное хозяйство</t>
  </si>
  <si>
    <t>Охрана окружающей среды</t>
  </si>
  <si>
    <t>Образование</t>
  </si>
  <si>
    <t xml:space="preserve">Культура </t>
  </si>
  <si>
    <t>Социальная политика</t>
  </si>
  <si>
    <t>Комитет по образованию администрации Ульчского муниципального района</t>
  </si>
  <si>
    <t>удельный вес %</t>
  </si>
  <si>
    <t xml:space="preserve">Финансовое управление администрации Ульчского муниципального района </t>
  </si>
  <si>
    <t>Межбюджетные трансферты бюджетам субъектов Российской Федерации и муниципальным образований</t>
  </si>
  <si>
    <t>Комитет по культуре, молодежной политике и спорту администрации Ульчского муниципального района</t>
  </si>
  <si>
    <t>Культура и кинемотография</t>
  </si>
  <si>
    <t>Физическая культура и спорт</t>
  </si>
  <si>
    <t>Расходы бюджета всего:</t>
  </si>
  <si>
    <t xml:space="preserve">901 01 00 0000000 000 000 </t>
  </si>
  <si>
    <t xml:space="preserve">901 03 00 0000000 000 000 </t>
  </si>
  <si>
    <t xml:space="preserve">901 04 00 0000000 000 000 </t>
  </si>
  <si>
    <t xml:space="preserve">901 05 00 0000000 000 000 </t>
  </si>
  <si>
    <t xml:space="preserve">901 06 00 0000000 000 000 </t>
  </si>
  <si>
    <t xml:space="preserve">901 07 00 0000000 000 000 </t>
  </si>
  <si>
    <t xml:space="preserve">901 08 00 0000000 000 000 </t>
  </si>
  <si>
    <t xml:space="preserve">901 10 00 0000000 000 000 </t>
  </si>
  <si>
    <t xml:space="preserve">902 07 00 0000000 000 000 </t>
  </si>
  <si>
    <t xml:space="preserve">902 10 00 0000000 000 000 </t>
  </si>
  <si>
    <t xml:space="preserve">932 01 00 0000000 000 000 </t>
  </si>
  <si>
    <t xml:space="preserve">932 03 00 0000000 000 000 </t>
  </si>
  <si>
    <t xml:space="preserve">932 14 00 0000000 000 000 </t>
  </si>
  <si>
    <t xml:space="preserve">   Код главного распорядителя  бюджетных средств</t>
  </si>
  <si>
    <t xml:space="preserve">956 07 00 0000000 000 000 </t>
  </si>
  <si>
    <t xml:space="preserve">956 08 00 0000000 000 000 </t>
  </si>
  <si>
    <t xml:space="preserve">956 10 00 0000000 000 000 </t>
  </si>
  <si>
    <t xml:space="preserve">956 11 00 0000000 000 000 </t>
  </si>
  <si>
    <t xml:space="preserve">932 00 00 0000000 000 000 </t>
  </si>
  <si>
    <t>Неизвестный раздел</t>
  </si>
  <si>
    <t>(тыс. руб.)</t>
  </si>
  <si>
    <t>Контрольно-счетной палаты</t>
  </si>
  <si>
    <t>Проект решения</t>
  </si>
  <si>
    <t>Национальная безопастность и правоохранительная деятельность</t>
  </si>
  <si>
    <t>Приложение № 3</t>
  </si>
  <si>
    <t xml:space="preserve">                                Информация  изменения  расходов  бюджета Ульчского муниципального района  по ведомственной структуре расходов  в 2015 году  и на плановый период 2016 и 2017 годов</t>
  </si>
  <si>
    <t>Средства массовой информации</t>
  </si>
  <si>
    <t xml:space="preserve">901 12 00 0000000 000 000 </t>
  </si>
  <si>
    <t>Утверждено решением Собрания депутатов от 09.10.2015 № 183"О бюджете Ульчского муниципального района на 2015 год и на плановый период 2016 и 2017 годов"</t>
  </si>
  <si>
    <t>Отклонение проекта бюджета       от решения Собрания депутатов от 09.10.2015 № 183</t>
  </si>
  <si>
    <t>Председатель</t>
  </si>
  <si>
    <t>Г.Л.Бабина</t>
  </si>
  <si>
    <t>Исполнитель: Лупир Н.И.</t>
  </si>
</sst>
</file>

<file path=xl/styles.xml><?xml version="1.0" encoding="utf-8"?>
<styleSheet xmlns="http://schemas.openxmlformats.org/spreadsheetml/2006/main">
  <numFmts count="2">
    <numFmt numFmtId="164" formatCode="#,##0.00000"/>
    <numFmt numFmtId="165" formatCode="#,##0.000"/>
  </numFmts>
  <fonts count="29">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name val="Times New Roman"/>
      <family val="1"/>
      <charset val="204"/>
    </font>
    <font>
      <sz val="10"/>
      <name val="Times New Roman"/>
      <family val="1"/>
      <charset val="204"/>
    </font>
    <font>
      <b/>
      <sz val="11"/>
      <name val="Times New Roman"/>
      <family val="1"/>
      <charset val="204"/>
    </font>
    <font>
      <b/>
      <sz val="10"/>
      <color theme="1"/>
      <name val="Times New Roman"/>
      <family val="1"/>
      <charset val="204"/>
    </font>
    <font>
      <sz val="10"/>
      <color theme="1"/>
      <name val="Calibri"/>
      <family val="2"/>
      <charset val="204"/>
      <scheme val="minor"/>
    </font>
    <font>
      <sz val="10"/>
      <color theme="1"/>
      <name val="Times New Roman"/>
      <family val="1"/>
      <charset val="204"/>
    </font>
    <font>
      <sz val="10"/>
      <color rgb="FF000000"/>
      <name val="Times New Roman"/>
      <family val="1"/>
      <charset val="204"/>
    </font>
    <font>
      <b/>
      <sz val="10"/>
      <color rgb="FF000000"/>
      <name val="Times New Roman"/>
      <family val="1"/>
      <charset val="204"/>
    </font>
    <font>
      <sz val="8"/>
      <name val="Times New Roman"/>
      <family val="1"/>
      <charset val="204"/>
    </font>
    <font>
      <b/>
      <sz val="8"/>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200">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20" fillId="0" borderId="5" xfId="0" applyFont="1" applyFill="1" applyBorder="1" applyAlignment="1">
      <alignment horizontal="left" wrapText="1"/>
    </xf>
    <xf numFmtId="0" fontId="21" fillId="0" borderId="5" xfId="0" applyFont="1" applyFill="1" applyBorder="1" applyAlignment="1">
      <alignment horizontal="left" wrapText="1"/>
    </xf>
    <xf numFmtId="49" fontId="20" fillId="0" borderId="6" xfId="0" applyNumberFormat="1" applyFont="1" applyFill="1" applyBorder="1" applyAlignment="1">
      <alignment horizontal="center" shrinkToFit="1"/>
    </xf>
    <xf numFmtId="0" fontId="20" fillId="0" borderId="6" xfId="0" applyFont="1" applyFill="1" applyBorder="1" applyAlignment="1">
      <alignment horizontal="right" wrapText="1"/>
    </xf>
    <xf numFmtId="0" fontId="8" fillId="0" borderId="0" xfId="0" applyFont="1"/>
    <xf numFmtId="0" fontId="8" fillId="0" borderId="0" xfId="0" applyFont="1" applyAlignment="1">
      <alignment horizontal="left"/>
    </xf>
    <xf numFmtId="0" fontId="22" fillId="0" borderId="5" xfId="0" applyFont="1" applyBorder="1" applyAlignment="1">
      <alignment horizontal="center" vertical="center" wrapText="1"/>
    </xf>
    <xf numFmtId="0" fontId="22" fillId="0" borderId="5" xfId="0" applyFont="1" applyBorder="1" applyAlignment="1">
      <alignment horizontal="center"/>
    </xf>
    <xf numFmtId="0" fontId="22" fillId="0" borderId="10" xfId="0" applyFont="1" applyBorder="1" applyAlignment="1">
      <alignment horizontal="center"/>
    </xf>
    <xf numFmtId="0" fontId="19" fillId="0" borderId="5" xfId="0" applyFont="1" applyFill="1" applyBorder="1" applyAlignment="1">
      <alignment horizontal="left" wrapText="1"/>
    </xf>
    <xf numFmtId="0" fontId="19" fillId="0" borderId="5" xfId="0" applyFont="1" applyFill="1" applyBorder="1" applyAlignment="1">
      <alignment horizontal="center" wrapText="1"/>
    </xf>
    <xf numFmtId="4" fontId="22" fillId="0" borderId="5" xfId="0" applyNumberFormat="1" applyFont="1" applyBorder="1" applyAlignment="1">
      <alignment horizontal="center"/>
    </xf>
    <xf numFmtId="0" fontId="20" fillId="0" borderId="5" xfId="0" applyFont="1" applyFill="1" applyBorder="1" applyAlignment="1">
      <alignment horizontal="right" wrapText="1"/>
    </xf>
    <xf numFmtId="4" fontId="24" fillId="0" borderId="5" xfId="0" applyNumberFormat="1" applyFont="1" applyBorder="1" applyAlignment="1">
      <alignment horizontal="center"/>
    </xf>
    <xf numFmtId="165" fontId="24" fillId="0" borderId="5" xfId="0" applyNumberFormat="1" applyFont="1" applyBorder="1" applyAlignment="1">
      <alignment horizontal="center"/>
    </xf>
    <xf numFmtId="164" fontId="24" fillId="0" borderId="5" xfId="0" applyNumberFormat="1" applyFont="1" applyBorder="1" applyAlignment="1">
      <alignment horizontal="center"/>
    </xf>
    <xf numFmtId="0" fontId="19" fillId="0" borderId="5" xfId="0" applyFont="1" applyFill="1" applyBorder="1" applyAlignment="1">
      <alignment horizontal="left" vertical="center" wrapText="1"/>
    </xf>
    <xf numFmtId="0" fontId="19" fillId="0" borderId="6" xfId="0" applyFont="1" applyFill="1" applyBorder="1" applyAlignment="1">
      <alignment horizontal="center" vertical="center" wrapText="1"/>
    </xf>
    <xf numFmtId="0" fontId="20" fillId="0" borderId="5" xfId="0" applyFont="1" applyFill="1" applyBorder="1" applyAlignment="1">
      <alignment horizontal="right" vertical="center" wrapText="1"/>
    </xf>
    <xf numFmtId="0" fontId="20" fillId="0" borderId="6" xfId="0" applyFont="1" applyFill="1" applyBorder="1" applyAlignment="1">
      <alignment horizontal="right" vertical="center" wrapText="1"/>
    </xf>
    <xf numFmtId="0" fontId="19" fillId="0" borderId="6" xfId="0" applyFont="1" applyFill="1" applyBorder="1" applyAlignment="1">
      <alignment horizontal="center" wrapText="1"/>
    </xf>
    <xf numFmtId="0" fontId="20" fillId="0" borderId="6" xfId="0" applyFont="1" applyFill="1" applyBorder="1" applyAlignment="1">
      <alignment horizontal="left" wrapText="1"/>
    </xf>
    <xf numFmtId="0" fontId="19" fillId="0" borderId="6" xfId="0" applyFont="1" applyFill="1" applyBorder="1" applyAlignment="1">
      <alignment horizontal="left" wrapText="1"/>
    </xf>
    <xf numFmtId="165" fontId="24" fillId="0" borderId="10" xfId="0" applyNumberFormat="1" applyFont="1" applyBorder="1" applyAlignment="1">
      <alignment horizontal="center"/>
    </xf>
    <xf numFmtId="164" fontId="19" fillId="0" borderId="5" xfId="0" applyNumberFormat="1" applyFont="1" applyFill="1" applyBorder="1" applyAlignment="1">
      <alignment horizontal="center"/>
    </xf>
    <xf numFmtId="165" fontId="26" fillId="0" borderId="5" xfId="0" applyNumberFormat="1" applyFont="1" applyBorder="1" applyAlignment="1">
      <alignment horizontal="center"/>
    </xf>
    <xf numFmtId="164" fontId="26" fillId="0" borderId="5" xfId="0" applyNumberFormat="1" applyFont="1" applyBorder="1" applyAlignment="1">
      <alignment horizontal="center"/>
    </xf>
    <xf numFmtId="0" fontId="8" fillId="0" borderId="0" xfId="0" applyFont="1" applyAlignment="1">
      <alignment horizontal="center"/>
    </xf>
    <xf numFmtId="165" fontId="19" fillId="0" borderId="5" xfId="0" applyNumberFormat="1" applyFont="1" applyFill="1" applyBorder="1" applyAlignment="1">
      <alignment horizontal="center"/>
    </xf>
    <xf numFmtId="165" fontId="19" fillId="0" borderId="19" xfId="0" applyNumberFormat="1" applyFont="1" applyFill="1" applyBorder="1" applyAlignment="1">
      <alignment horizontal="center"/>
    </xf>
    <xf numFmtId="165" fontId="25" fillId="0" borderId="6" xfId="0" applyNumberFormat="1" applyFont="1" applyBorder="1" applyAlignment="1">
      <alignment horizontal="center"/>
    </xf>
    <xf numFmtId="165" fontId="25" fillId="0" borderId="5" xfId="0" applyNumberFormat="1" applyFont="1" applyBorder="1" applyAlignment="1">
      <alignment horizontal="center"/>
    </xf>
    <xf numFmtId="164" fontId="24" fillId="0" borderId="10" xfId="0" applyNumberFormat="1" applyFont="1" applyBorder="1" applyAlignment="1">
      <alignment horizontal="center"/>
    </xf>
    <xf numFmtId="164" fontId="25" fillId="0" borderId="6" xfId="0" applyNumberFormat="1" applyFont="1" applyBorder="1" applyAlignment="1">
      <alignment horizontal="center"/>
    </xf>
    <xf numFmtId="164" fontId="25" fillId="0" borderId="5" xfId="0" applyNumberFormat="1" applyFont="1" applyBorder="1" applyAlignment="1">
      <alignment horizontal="center"/>
    </xf>
    <xf numFmtId="4" fontId="27" fillId="0" borderId="5" xfId="0" applyNumberFormat="1" applyFont="1" applyFill="1" applyBorder="1" applyAlignment="1">
      <alignment horizontal="center"/>
    </xf>
    <xf numFmtId="4" fontId="27" fillId="0" borderId="20" xfId="0" applyNumberFormat="1" applyFont="1" applyFill="1" applyBorder="1" applyAlignment="1">
      <alignment horizontal="center"/>
    </xf>
    <xf numFmtId="49" fontId="28" fillId="0" borderId="6" xfId="0" applyNumberFormat="1" applyFont="1" applyFill="1" applyBorder="1" applyAlignment="1">
      <alignment horizontal="center" shrinkToFit="1"/>
    </xf>
    <xf numFmtId="49" fontId="27" fillId="0" borderId="6" xfId="0" applyNumberFormat="1" applyFont="1" applyFill="1" applyBorder="1" applyAlignment="1">
      <alignment horizontal="center" shrinkToFit="1"/>
    </xf>
    <xf numFmtId="0" fontId="8" fillId="0" borderId="0" xfId="0" applyFont="1" applyAlignment="1">
      <alignment horizontal="left"/>
    </xf>
    <xf numFmtId="165" fontId="22"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8" fillId="0" borderId="0" xfId="0" applyFont="1" applyAlignment="1">
      <alignment horizontal="left"/>
    </xf>
    <xf numFmtId="0" fontId="22" fillId="0" borderId="20"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6" xfId="0" applyFont="1" applyBorder="1" applyAlignment="1">
      <alignment horizontal="center" vertical="center" wrapText="1"/>
    </xf>
    <xf numFmtId="0" fontId="8" fillId="0" borderId="0" xfId="0" applyFont="1" applyAlignment="1">
      <alignment horizontal="center"/>
    </xf>
    <xf numFmtId="0" fontId="22" fillId="0" borderId="10"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2" fillId="0" borderId="20" xfId="0" applyFont="1" applyBorder="1" applyAlignment="1">
      <alignment horizontal="center"/>
    </xf>
    <xf numFmtId="0" fontId="22" fillId="0" borderId="7" xfId="0" applyFont="1" applyBorder="1" applyAlignment="1">
      <alignment horizontal="center"/>
    </xf>
    <xf numFmtId="0" fontId="9" fillId="0" borderId="0" xfId="0" applyFont="1" applyAlignment="1">
      <alignment horizontal="center" wrapText="1"/>
    </xf>
    <xf numFmtId="0" fontId="0" fillId="0" borderId="0" xfId="0" applyAlignment="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69"/>
  <sheetViews>
    <sheetView topLeftCell="A25" workbookViewId="0">
      <selection activeCell="A27" sqref="A27"/>
    </sheetView>
  </sheetViews>
  <sheetFormatPr defaultRowHeight="15"/>
  <cols>
    <col min="1" max="1" width="50.7109375" customWidth="1"/>
    <col min="2" max="2" width="45.85546875" customWidth="1"/>
    <col min="3" max="3" width="21.28515625" customWidth="1"/>
    <col min="4" max="4" width="23.28515625" customWidth="1"/>
    <col min="5" max="5" width="28.140625" customWidth="1"/>
  </cols>
  <sheetData>
    <row r="1" spans="1:5" ht="20.25" customHeight="1"/>
    <row r="2" spans="1:5" ht="24.75" customHeight="1">
      <c r="A2" s="24" t="s">
        <v>74</v>
      </c>
    </row>
    <row r="5" spans="1:5" ht="78" customHeight="1">
      <c r="A5" s="25" t="s">
        <v>73</v>
      </c>
      <c r="B5" s="26" t="s">
        <v>69</v>
      </c>
      <c r="C5" s="26" t="s">
        <v>72</v>
      </c>
      <c r="D5" s="27" t="s">
        <v>70</v>
      </c>
      <c r="E5" s="27" t="s">
        <v>71</v>
      </c>
    </row>
    <row r="6" spans="1:5" ht="33.75" customHeight="1">
      <c r="A6" s="28">
        <v>1</v>
      </c>
      <c r="B6" s="29">
        <v>2</v>
      </c>
      <c r="C6" s="29">
        <v>3</v>
      </c>
      <c r="D6" s="29">
        <v>4</v>
      </c>
      <c r="E6" s="29">
        <v>5</v>
      </c>
    </row>
    <row r="7" spans="1:5" ht="33.75" customHeight="1" thickBot="1">
      <c r="A7" s="31"/>
      <c r="B7" s="39"/>
      <c r="C7" s="30"/>
      <c r="D7" s="30"/>
      <c r="E7" s="30"/>
    </row>
    <row r="8" spans="1:5" ht="55.5" customHeight="1" thickBot="1">
      <c r="A8" s="32" t="s">
        <v>0</v>
      </c>
      <c r="B8" s="40" t="s">
        <v>1</v>
      </c>
      <c r="C8" s="41">
        <v>917740.81</v>
      </c>
    </row>
    <row r="9" spans="1:5" ht="51.75" customHeight="1" thickBot="1">
      <c r="A9" s="32" t="s">
        <v>0</v>
      </c>
      <c r="B9" s="2" t="s">
        <v>3</v>
      </c>
      <c r="C9" s="3">
        <v>917240.81</v>
      </c>
    </row>
    <row r="10" spans="1:5" ht="51.75" customHeight="1" thickBot="1">
      <c r="A10" s="32" t="s">
        <v>2</v>
      </c>
      <c r="B10" s="2" t="s">
        <v>5</v>
      </c>
      <c r="C10" s="3">
        <v>310080</v>
      </c>
    </row>
    <row r="11" spans="1:5" ht="73.5" customHeight="1" thickBot="1">
      <c r="A11" s="32" t="s">
        <v>4</v>
      </c>
      <c r="B11" s="5" t="s">
        <v>7</v>
      </c>
      <c r="C11" s="6">
        <v>310080</v>
      </c>
    </row>
    <row r="12" spans="1:5" ht="32.25" customHeight="1" thickBot="1">
      <c r="A12" s="33" t="s">
        <v>6</v>
      </c>
      <c r="B12" s="7" t="s">
        <v>9</v>
      </c>
      <c r="C12" s="3">
        <v>385315.56</v>
      </c>
    </row>
    <row r="13" spans="1:5" ht="40.5" customHeight="1" thickBot="1">
      <c r="A13" s="34" t="s">
        <v>8</v>
      </c>
      <c r="B13" s="9" t="s">
        <v>10</v>
      </c>
      <c r="C13" s="10"/>
    </row>
    <row r="14" spans="1:5" ht="32.25" customHeight="1" thickBot="1">
      <c r="A14" s="35"/>
      <c r="B14" s="7" t="s">
        <v>11</v>
      </c>
      <c r="C14" s="3">
        <v>385315.56</v>
      </c>
    </row>
    <row r="15" spans="1:5" ht="80.25" customHeight="1" thickBot="1">
      <c r="A15" s="34" t="s">
        <v>8</v>
      </c>
      <c r="B15" s="11" t="s">
        <v>10</v>
      </c>
      <c r="C15" s="3"/>
    </row>
    <row r="16" spans="1:5" ht="32.25" customHeight="1" thickBot="1">
      <c r="A16" s="36"/>
      <c r="B16" s="12" t="s">
        <v>12</v>
      </c>
      <c r="C16" s="6">
        <v>5015</v>
      </c>
    </row>
    <row r="17" spans="1:3" ht="42" customHeight="1" thickBot="1">
      <c r="A17" s="34"/>
      <c r="B17" s="13" t="s">
        <v>10</v>
      </c>
      <c r="C17" s="10"/>
    </row>
    <row r="18" spans="1:3" ht="81" customHeight="1" thickBot="1">
      <c r="A18" s="35"/>
      <c r="B18" s="13" t="s">
        <v>14</v>
      </c>
      <c r="C18" s="10">
        <v>4964</v>
      </c>
    </row>
    <row r="19" spans="1:3" ht="87.75" customHeight="1" thickBot="1">
      <c r="A19" s="35" t="s">
        <v>13</v>
      </c>
      <c r="B19" s="9" t="s">
        <v>16</v>
      </c>
      <c r="C19" s="10">
        <v>51</v>
      </c>
    </row>
    <row r="20" spans="1:3" ht="32.25" customHeight="1" thickBot="1">
      <c r="A20" s="35" t="s">
        <v>15</v>
      </c>
      <c r="B20" s="15" t="s">
        <v>17</v>
      </c>
      <c r="C20" s="6">
        <v>78315.429999999993</v>
      </c>
    </row>
    <row r="21" spans="1:3" ht="38.25" customHeight="1" thickBot="1">
      <c r="A21" s="37"/>
      <c r="B21" s="11" t="s">
        <v>10</v>
      </c>
      <c r="C21" s="3"/>
    </row>
    <row r="22" spans="1:3" ht="65.25" customHeight="1" thickBot="1">
      <c r="A22" s="36"/>
      <c r="B22" s="9" t="s">
        <v>18</v>
      </c>
      <c r="C22" s="6">
        <v>48905.73</v>
      </c>
    </row>
    <row r="23" spans="1:3" ht="75" customHeight="1" thickBot="1">
      <c r="A23" s="35" t="s">
        <v>15</v>
      </c>
      <c r="B23" s="9" t="s">
        <v>19</v>
      </c>
      <c r="C23" s="6">
        <v>319.7</v>
      </c>
    </row>
    <row r="24" spans="1:3" ht="129" customHeight="1" thickBot="1">
      <c r="A24" s="35" t="s">
        <v>15</v>
      </c>
      <c r="B24" s="13" t="s">
        <v>20</v>
      </c>
      <c r="C24" s="6">
        <v>1332</v>
      </c>
    </row>
    <row r="25" spans="1:3" ht="117" customHeight="1" thickBot="1">
      <c r="A25" s="35" t="s">
        <v>15</v>
      </c>
      <c r="B25" s="13" t="s">
        <v>21</v>
      </c>
      <c r="C25" s="6">
        <v>13</v>
      </c>
    </row>
    <row r="26" spans="1:3" ht="138.75" customHeight="1" thickBot="1">
      <c r="A26" s="35" t="s">
        <v>15</v>
      </c>
      <c r="B26" s="13" t="s">
        <v>22</v>
      </c>
      <c r="C26" s="6">
        <v>216</v>
      </c>
    </row>
    <row r="27" spans="1:3" ht="120.75" customHeight="1" thickBot="1">
      <c r="A27" s="35"/>
      <c r="B27" s="13" t="s">
        <v>24</v>
      </c>
      <c r="C27" s="6">
        <v>4395</v>
      </c>
    </row>
    <row r="28" spans="1:3" ht="115.5" customHeight="1" thickBot="1">
      <c r="A28" s="35" t="s">
        <v>23</v>
      </c>
      <c r="B28" s="13" t="s">
        <v>25</v>
      </c>
      <c r="C28" s="6">
        <v>195</v>
      </c>
    </row>
    <row r="29" spans="1:3" ht="95.25" customHeight="1" thickBot="1">
      <c r="A29" s="35" t="s">
        <v>15</v>
      </c>
      <c r="B29" s="156" t="s">
        <v>26</v>
      </c>
      <c r="C29" s="158">
        <v>435</v>
      </c>
    </row>
    <row r="30" spans="1:3" ht="2.25" hidden="1" customHeight="1" thickBot="1">
      <c r="B30" s="157"/>
      <c r="C30" s="159"/>
    </row>
    <row r="31" spans="1:3" ht="95.25" thickBot="1">
      <c r="A31" s="154" t="s">
        <v>15</v>
      </c>
      <c r="B31" s="42" t="s">
        <v>27</v>
      </c>
      <c r="C31" s="43">
        <v>7</v>
      </c>
    </row>
    <row r="32" spans="1:3" ht="174.75" customHeight="1" thickBot="1">
      <c r="A32" s="155"/>
      <c r="B32" s="12" t="s">
        <v>29</v>
      </c>
      <c r="C32" s="6">
        <v>3840</v>
      </c>
    </row>
    <row r="33" spans="1:3" ht="141" customHeight="1" thickBot="1">
      <c r="A33" s="38" t="s">
        <v>28</v>
      </c>
      <c r="B33" s="12" t="s">
        <v>30</v>
      </c>
      <c r="C33" s="6">
        <v>170</v>
      </c>
    </row>
    <row r="34" spans="1:3" ht="143.25" customHeight="1" thickBot="1">
      <c r="A34" s="38" t="s">
        <v>15</v>
      </c>
      <c r="B34" s="12" t="s">
        <v>31</v>
      </c>
      <c r="C34" s="6">
        <v>4468.33</v>
      </c>
    </row>
    <row r="35" spans="1:3" ht="167.25" customHeight="1" thickBot="1">
      <c r="A35" s="38" t="s">
        <v>15</v>
      </c>
      <c r="B35" s="12" t="s">
        <v>32</v>
      </c>
      <c r="C35" s="6">
        <v>272.3</v>
      </c>
    </row>
    <row r="36" spans="1:3" ht="170.25" customHeight="1" thickBot="1">
      <c r="A36" s="38" t="s">
        <v>15</v>
      </c>
      <c r="B36" s="16" t="s">
        <v>33</v>
      </c>
      <c r="C36" s="6">
        <v>212168.33</v>
      </c>
    </row>
    <row r="37" spans="1:3" ht="176.25" customHeight="1" thickBot="1">
      <c r="A37" s="38" t="s">
        <v>15</v>
      </c>
      <c r="B37" s="16" t="s">
        <v>34</v>
      </c>
      <c r="C37" s="6">
        <v>543.44000000000005</v>
      </c>
    </row>
    <row r="38" spans="1:3" ht="127.5" customHeight="1" thickBot="1">
      <c r="A38" s="38" t="s">
        <v>15</v>
      </c>
      <c r="B38" s="16" t="s">
        <v>35</v>
      </c>
      <c r="C38" s="6">
        <v>80.069999999999993</v>
      </c>
    </row>
    <row r="39" spans="1:3" ht="409.6" customHeight="1" thickBot="1">
      <c r="A39" s="8" t="s">
        <v>15</v>
      </c>
      <c r="B39" s="16" t="s">
        <v>36</v>
      </c>
      <c r="C39" s="6">
        <v>136.25</v>
      </c>
    </row>
    <row r="40" spans="1:3" ht="15.75" customHeight="1" thickBot="1">
      <c r="A40" s="8" t="s">
        <v>15</v>
      </c>
      <c r="B40" s="162" t="s">
        <v>37</v>
      </c>
      <c r="C40" s="164">
        <v>4761.6000000000004</v>
      </c>
    </row>
    <row r="41" spans="1:3" ht="180.75" customHeight="1" thickBot="1">
      <c r="A41" s="160" t="s">
        <v>15</v>
      </c>
      <c r="B41" s="163"/>
      <c r="C41" s="165"/>
    </row>
    <row r="42" spans="1:3" ht="184.5" customHeight="1" thickBot="1">
      <c r="A42" s="161"/>
      <c r="B42" s="16" t="s">
        <v>38</v>
      </c>
      <c r="C42" s="6">
        <v>37.799999999999997</v>
      </c>
    </row>
    <row r="43" spans="1:3" ht="167.25" customHeight="1" thickBot="1">
      <c r="A43" s="8" t="s">
        <v>15</v>
      </c>
      <c r="B43" s="12" t="s">
        <v>39</v>
      </c>
      <c r="C43" s="6">
        <v>62496.7</v>
      </c>
    </row>
    <row r="44" spans="1:3" ht="121.5" customHeight="1" thickBot="1">
      <c r="A44" s="8" t="s">
        <v>15</v>
      </c>
      <c r="B44" s="12" t="s">
        <v>40</v>
      </c>
      <c r="C44" s="6">
        <v>4045.46</v>
      </c>
    </row>
    <row r="45" spans="1:3" ht="165.75" customHeight="1" thickBot="1">
      <c r="A45" s="17" t="s">
        <v>15</v>
      </c>
      <c r="B45" s="12" t="s">
        <v>41</v>
      </c>
      <c r="C45" s="6">
        <v>607.5</v>
      </c>
    </row>
    <row r="46" spans="1:3" ht="209.25" customHeight="1" thickBot="1">
      <c r="A46" s="8" t="s">
        <v>15</v>
      </c>
      <c r="B46" s="12" t="s">
        <v>42</v>
      </c>
      <c r="C46" s="6">
        <v>1570</v>
      </c>
    </row>
    <row r="47" spans="1:3" ht="152.25" customHeight="1" thickBot="1">
      <c r="A47" s="8" t="s">
        <v>15</v>
      </c>
      <c r="B47" s="16" t="s">
        <v>43</v>
      </c>
      <c r="C47" s="6">
        <v>19</v>
      </c>
    </row>
    <row r="48" spans="1:3" ht="123" customHeight="1" thickBot="1">
      <c r="A48" s="8" t="s">
        <v>15</v>
      </c>
      <c r="B48" s="16" t="s">
        <v>44</v>
      </c>
      <c r="C48" s="6">
        <v>842.05</v>
      </c>
    </row>
    <row r="49" spans="1:3" ht="153.75" customHeight="1" thickBot="1">
      <c r="A49" s="8" t="s">
        <v>15</v>
      </c>
      <c r="B49" s="16" t="s">
        <v>45</v>
      </c>
      <c r="C49" s="6">
        <v>519</v>
      </c>
    </row>
    <row r="50" spans="1:3" ht="144.75" customHeight="1" thickBot="1">
      <c r="A50" s="8" t="s">
        <v>15</v>
      </c>
      <c r="B50" s="16" t="s">
        <v>46</v>
      </c>
      <c r="C50" s="6">
        <v>125</v>
      </c>
    </row>
    <row r="51" spans="1:3" ht="99" customHeight="1" thickBot="1">
      <c r="A51" s="8" t="s">
        <v>15</v>
      </c>
      <c r="B51" s="16" t="s">
        <v>47</v>
      </c>
      <c r="C51" s="6">
        <v>696</v>
      </c>
    </row>
    <row r="52" spans="1:3" ht="119.25" customHeight="1" thickBot="1">
      <c r="A52" s="8" t="s">
        <v>15</v>
      </c>
      <c r="B52" s="16" t="s">
        <v>48</v>
      </c>
      <c r="C52" s="6">
        <v>2080</v>
      </c>
    </row>
    <row r="53" spans="1:3" ht="168.75" customHeight="1" thickBot="1">
      <c r="A53" s="8" t="s">
        <v>15</v>
      </c>
      <c r="B53" s="16" t="s">
        <v>50</v>
      </c>
      <c r="C53" s="6">
        <v>2192.5</v>
      </c>
    </row>
    <row r="54" spans="1:3" ht="50.25" customHeight="1" thickBot="1">
      <c r="A54" s="8" t="s">
        <v>49</v>
      </c>
      <c r="B54" s="16" t="s">
        <v>51</v>
      </c>
      <c r="C54" s="6">
        <v>161</v>
      </c>
    </row>
    <row r="55" spans="1:3" ht="48" customHeight="1" thickBot="1">
      <c r="A55" s="8" t="s">
        <v>49</v>
      </c>
      <c r="B55" s="15" t="s">
        <v>53</v>
      </c>
      <c r="C55" s="6">
        <v>152.80000000000001</v>
      </c>
    </row>
    <row r="56" spans="1:3" ht="98.25" customHeight="1" thickBot="1">
      <c r="A56" s="8" t="s">
        <v>52</v>
      </c>
      <c r="B56" s="18" t="s">
        <v>55</v>
      </c>
      <c r="C56" s="3">
        <v>221845.25</v>
      </c>
    </row>
    <row r="57" spans="1:3" ht="67.5" customHeight="1" thickBot="1">
      <c r="A57" s="14" t="s">
        <v>54</v>
      </c>
      <c r="B57" s="16" t="s">
        <v>57</v>
      </c>
      <c r="C57" s="6">
        <v>2542.65</v>
      </c>
    </row>
    <row r="58" spans="1:3" ht="95.25" customHeight="1" thickBot="1">
      <c r="A58" s="8" t="s">
        <v>56</v>
      </c>
      <c r="B58" s="16" t="s">
        <v>59</v>
      </c>
      <c r="C58" s="6">
        <v>396.6</v>
      </c>
    </row>
    <row r="59" spans="1:3" ht="45.75" customHeight="1" thickBot="1">
      <c r="A59" s="4" t="s">
        <v>58</v>
      </c>
      <c r="B59" s="16" t="s">
        <v>61</v>
      </c>
      <c r="C59" s="6">
        <v>218906</v>
      </c>
    </row>
    <row r="60" spans="1:3" ht="36" customHeight="1" thickBot="1">
      <c r="A60" s="4" t="s">
        <v>60</v>
      </c>
      <c r="B60" s="2" t="s">
        <v>63</v>
      </c>
      <c r="C60" s="3">
        <v>500</v>
      </c>
    </row>
    <row r="61" spans="1:3" ht="48" customHeight="1" thickBot="1">
      <c r="A61" s="1" t="s">
        <v>62</v>
      </c>
      <c r="B61" s="5" t="s">
        <v>65</v>
      </c>
      <c r="C61" s="6">
        <v>500</v>
      </c>
    </row>
    <row r="62" spans="1:3" ht="63.75" customHeight="1" thickBot="1">
      <c r="A62" s="4" t="s">
        <v>64</v>
      </c>
      <c r="B62" s="20" t="s">
        <v>66</v>
      </c>
      <c r="C62" s="3">
        <v>1247145.49</v>
      </c>
    </row>
    <row r="63" spans="1:3" ht="16.5" thickBot="1">
      <c r="A63" s="19"/>
      <c r="B63" s="20" t="s">
        <v>67</v>
      </c>
      <c r="C63" s="3">
        <v>15316.36</v>
      </c>
    </row>
    <row r="64" spans="1:3" ht="16.5" thickBot="1">
      <c r="A64" s="19"/>
    </row>
    <row r="65" spans="1:1" ht="15.75">
      <c r="A65" s="21"/>
    </row>
    <row r="66" spans="1:1" ht="15.75">
      <c r="A66" s="22" t="s">
        <v>68</v>
      </c>
    </row>
    <row r="67" spans="1:1" ht="15.75">
      <c r="A67" s="22"/>
    </row>
    <row r="68" spans="1:1" ht="15.75">
      <c r="A68" s="22"/>
    </row>
    <row r="69" spans="1:1" ht="15.7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G84"/>
  <sheetViews>
    <sheetView zoomScaleNormal="100" workbookViewId="0">
      <selection sqref="A1:G81"/>
    </sheetView>
  </sheetViews>
  <sheetFormatPr defaultRowHeight="1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c r="A1" s="23"/>
      <c r="B1" s="23"/>
      <c r="C1" s="23"/>
      <c r="D1" s="23"/>
      <c r="E1" s="23"/>
      <c r="F1" s="166"/>
      <c r="G1" s="166"/>
    </row>
    <row r="2" spans="1:7" ht="24.75" customHeight="1">
      <c r="A2" s="182"/>
      <c r="B2" s="182"/>
      <c r="C2" s="182"/>
      <c r="D2" s="182"/>
      <c r="E2" s="182"/>
      <c r="F2" s="182"/>
      <c r="G2" s="182"/>
    </row>
    <row r="3" spans="1:7" ht="15.75">
      <c r="A3" s="23"/>
      <c r="B3" s="23"/>
      <c r="C3" s="23"/>
      <c r="D3" s="23"/>
      <c r="E3" s="23"/>
      <c r="F3" s="23"/>
      <c r="G3" s="23"/>
    </row>
    <row r="4" spans="1:7" ht="15.75">
      <c r="A4" s="23"/>
      <c r="B4" s="23"/>
      <c r="C4" s="23"/>
      <c r="D4" s="23"/>
      <c r="E4" s="23"/>
      <c r="F4" s="23"/>
      <c r="G4" s="80"/>
    </row>
    <row r="5" spans="1:7" ht="128.25" customHeight="1">
      <c r="A5" s="178"/>
      <c r="B5" s="178"/>
      <c r="C5" s="180"/>
      <c r="D5" s="180"/>
      <c r="E5" s="180"/>
      <c r="F5" s="168"/>
      <c r="G5" s="169"/>
    </row>
    <row r="6" spans="1:7" ht="27.75" customHeight="1">
      <c r="A6" s="179"/>
      <c r="B6" s="179"/>
      <c r="C6" s="181"/>
      <c r="D6" s="181"/>
      <c r="E6" s="181"/>
      <c r="F6" s="62"/>
      <c r="G6" s="61"/>
    </row>
    <row r="7" spans="1:7" ht="27" customHeight="1" thickBot="1">
      <c r="A7" s="44"/>
      <c r="B7" s="44"/>
      <c r="C7" s="44"/>
      <c r="D7" s="44"/>
      <c r="E7" s="44"/>
      <c r="F7" s="56"/>
      <c r="G7" s="57"/>
    </row>
    <row r="8" spans="1:7" s="84" customFormat="1" ht="24.75" customHeight="1" thickBot="1">
      <c r="A8" s="83"/>
      <c r="B8" s="59"/>
      <c r="C8" s="89"/>
      <c r="D8" s="63"/>
      <c r="E8" s="63"/>
      <c r="F8" s="63"/>
      <c r="G8" s="68"/>
    </row>
    <row r="9" spans="1:7" s="84" customFormat="1" ht="19.5" customHeight="1" thickBot="1">
      <c r="A9" s="54"/>
      <c r="B9" s="58"/>
      <c r="C9" s="64"/>
      <c r="D9" s="64"/>
      <c r="E9" s="64"/>
      <c r="F9" s="63"/>
      <c r="G9" s="68"/>
    </row>
    <row r="10" spans="1:7" s="84" customFormat="1" ht="33.75" customHeight="1" thickBot="1">
      <c r="A10" s="54"/>
      <c r="B10" s="46"/>
      <c r="C10" s="63"/>
      <c r="D10" s="63"/>
      <c r="E10" s="63"/>
      <c r="F10" s="63"/>
      <c r="G10" s="68"/>
    </row>
    <row r="11" spans="1:7" s="84" customFormat="1" ht="31.5" customHeight="1" thickBot="1">
      <c r="A11" s="54"/>
      <c r="B11" s="46"/>
      <c r="C11" s="63"/>
      <c r="D11" s="63"/>
      <c r="E11" s="63"/>
      <c r="F11" s="63"/>
      <c r="G11" s="68"/>
    </row>
    <row r="12" spans="1:7" s="69" customFormat="1" ht="30.75" customHeight="1" thickBot="1">
      <c r="A12" s="55"/>
      <c r="B12" s="47"/>
      <c r="C12" s="85"/>
      <c r="D12" s="65"/>
      <c r="E12" s="65"/>
      <c r="F12" s="63"/>
      <c r="G12" s="68"/>
    </row>
    <row r="13" spans="1:7" s="84" customFormat="1" ht="31.5" customHeight="1" thickBot="1">
      <c r="A13" s="54"/>
      <c r="B13" s="46"/>
      <c r="C13" s="64"/>
      <c r="D13" s="64"/>
      <c r="E13" s="64"/>
      <c r="F13" s="63"/>
      <c r="G13" s="68"/>
    </row>
    <row r="14" spans="1:7" ht="19.5" customHeight="1" thickBot="1">
      <c r="A14" s="54"/>
      <c r="B14" s="47"/>
      <c r="C14" s="86"/>
      <c r="D14" s="66"/>
      <c r="E14" s="66"/>
      <c r="F14" s="63"/>
      <c r="G14" s="68"/>
    </row>
    <row r="15" spans="1:7" s="69" customFormat="1" ht="66.75" customHeight="1" thickBot="1">
      <c r="A15" s="55"/>
      <c r="B15" s="47"/>
      <c r="C15" s="94"/>
      <c r="D15" s="66"/>
      <c r="E15" s="66"/>
      <c r="F15" s="63"/>
      <c r="G15" s="68"/>
    </row>
    <row r="16" spans="1:7" s="69" customFormat="1" ht="48.75" customHeight="1" thickBot="1">
      <c r="A16" s="55"/>
      <c r="B16" s="47"/>
      <c r="C16" s="67"/>
      <c r="D16" s="67"/>
      <c r="E16" s="67"/>
      <c r="F16" s="63"/>
      <c r="G16" s="68"/>
    </row>
    <row r="17" spans="1:7" s="69" customFormat="1" ht="61.5" customHeight="1" thickBot="1">
      <c r="A17" s="98"/>
      <c r="B17" s="96"/>
      <c r="C17" s="67"/>
      <c r="D17" s="67"/>
      <c r="E17" s="67"/>
      <c r="F17" s="63"/>
      <c r="G17" s="68"/>
    </row>
    <row r="18" spans="1:7" s="69" customFormat="1" ht="82.5" customHeight="1" thickBot="1">
      <c r="A18" s="112"/>
      <c r="B18" s="99"/>
      <c r="C18" s="100"/>
      <c r="D18" s="100"/>
      <c r="E18" s="100"/>
      <c r="F18" s="63"/>
      <c r="G18" s="68"/>
    </row>
    <row r="19" spans="1:7" s="69" customFormat="1" ht="82.5" customHeight="1" thickBot="1">
      <c r="A19" s="98"/>
      <c r="B19" s="101"/>
      <c r="C19" s="67"/>
      <c r="D19" s="67"/>
      <c r="E19" s="67"/>
      <c r="F19" s="63"/>
      <c r="G19" s="68"/>
    </row>
    <row r="20" spans="1:7" s="84" customFormat="1" ht="32.25" customHeight="1" thickBot="1">
      <c r="A20" s="54"/>
      <c r="B20" s="48"/>
      <c r="C20" s="97"/>
      <c r="D20" s="97"/>
      <c r="E20" s="97"/>
      <c r="F20" s="63"/>
      <c r="G20" s="68"/>
    </row>
    <row r="21" spans="1:7" ht="17.25" customHeight="1" thickBot="1">
      <c r="A21" s="45"/>
      <c r="B21" s="49"/>
      <c r="C21" s="86"/>
      <c r="D21" s="65"/>
      <c r="E21" s="65"/>
      <c r="F21" s="63"/>
      <c r="G21" s="68"/>
    </row>
    <row r="22" spans="1:7" s="84" customFormat="1" ht="69" customHeight="1" thickBot="1">
      <c r="A22" s="54"/>
      <c r="B22" s="48"/>
      <c r="C22" s="63"/>
      <c r="D22" s="63"/>
      <c r="E22" s="63"/>
      <c r="F22" s="63"/>
      <c r="G22" s="68"/>
    </row>
    <row r="23" spans="1:7" ht="20.25" customHeight="1" thickBot="1">
      <c r="A23" s="45"/>
      <c r="B23" s="49"/>
      <c r="C23" s="86"/>
      <c r="D23" s="66"/>
      <c r="E23" s="66"/>
      <c r="F23" s="63"/>
      <c r="G23" s="68"/>
    </row>
    <row r="24" spans="1:7" s="73" customFormat="1" ht="81" customHeight="1" thickBot="1">
      <c r="A24" s="70"/>
      <c r="B24" s="71"/>
      <c r="C24" s="72"/>
      <c r="D24" s="72"/>
      <c r="E24" s="72"/>
      <c r="F24" s="63"/>
      <c r="G24" s="68"/>
    </row>
    <row r="25" spans="1:7" ht="18.75" customHeight="1" thickBot="1">
      <c r="A25" s="45"/>
      <c r="B25" s="49"/>
      <c r="C25" s="67"/>
      <c r="D25" s="67"/>
      <c r="E25" s="67"/>
      <c r="F25" s="63"/>
      <c r="G25" s="68"/>
    </row>
    <row r="26" spans="1:7" s="75" customFormat="1" ht="48" customHeight="1" thickBot="1">
      <c r="A26" s="81"/>
      <c r="B26" s="49"/>
      <c r="C26" s="74"/>
      <c r="D26" s="74"/>
      <c r="E26" s="74"/>
      <c r="F26" s="63"/>
      <c r="G26" s="68"/>
    </row>
    <row r="27" spans="1:7" s="75" customFormat="1" ht="30" customHeight="1" thickBot="1">
      <c r="A27" s="81"/>
      <c r="B27" s="49"/>
      <c r="C27" s="74"/>
      <c r="D27" s="74"/>
      <c r="E27" s="74"/>
      <c r="F27" s="63"/>
      <c r="G27" s="68"/>
    </row>
    <row r="28" spans="1:7" s="75" customFormat="1" ht="42" customHeight="1" thickBot="1">
      <c r="A28" s="81"/>
      <c r="B28" s="49"/>
      <c r="C28" s="87"/>
      <c r="D28" s="74"/>
      <c r="E28" s="74"/>
      <c r="F28" s="63"/>
      <c r="G28" s="68"/>
    </row>
    <row r="29" spans="1:7" s="73" customFormat="1" ht="81.75" customHeight="1" thickBot="1">
      <c r="A29" s="70"/>
      <c r="B29" s="71"/>
      <c r="C29" s="72"/>
      <c r="D29" s="72"/>
      <c r="E29" s="72"/>
      <c r="F29" s="63"/>
      <c r="G29" s="68"/>
    </row>
    <row r="30" spans="1:7" ht="19.5" customHeight="1" thickBot="1">
      <c r="A30" s="45"/>
      <c r="B30" s="49"/>
      <c r="C30" s="86"/>
      <c r="D30" s="67"/>
      <c r="E30" s="67"/>
      <c r="F30" s="63"/>
      <c r="G30" s="68"/>
    </row>
    <row r="31" spans="1:7" s="75" customFormat="1" ht="32.25" customHeight="1" thickBot="1">
      <c r="A31" s="81"/>
      <c r="B31" s="49"/>
      <c r="C31" s="88"/>
      <c r="D31" s="74"/>
      <c r="E31" s="74"/>
      <c r="F31" s="63"/>
      <c r="G31" s="68"/>
    </row>
    <row r="32" spans="1:7" s="75" customFormat="1" ht="30.75" customHeight="1" thickBot="1">
      <c r="A32" s="81"/>
      <c r="B32" s="49"/>
      <c r="C32" s="88"/>
      <c r="D32" s="74"/>
      <c r="E32" s="74"/>
      <c r="F32" s="63"/>
      <c r="G32" s="68"/>
    </row>
    <row r="33" spans="1:7" s="75" customFormat="1" ht="78" customHeight="1" thickBot="1">
      <c r="A33" s="81"/>
      <c r="B33" s="49"/>
      <c r="C33" s="88"/>
      <c r="D33" s="74"/>
      <c r="E33" s="74"/>
      <c r="F33" s="63"/>
      <c r="G33" s="68"/>
    </row>
    <row r="34" spans="1:7" s="75" customFormat="1" ht="82.5" customHeight="1" thickBot="1">
      <c r="A34" s="81"/>
      <c r="B34" s="49"/>
      <c r="C34" s="88"/>
      <c r="D34" s="74"/>
      <c r="E34" s="74"/>
      <c r="F34" s="63"/>
      <c r="G34" s="68"/>
    </row>
    <row r="35" spans="1:7" s="75" customFormat="1" ht="78.75" customHeight="1" thickBot="1">
      <c r="A35" s="81"/>
      <c r="B35" s="49"/>
      <c r="C35" s="88"/>
      <c r="D35" s="74"/>
      <c r="E35" s="74"/>
      <c r="F35" s="63"/>
      <c r="G35" s="68"/>
    </row>
    <row r="36" spans="1:7" s="75" customFormat="1" ht="83.25" customHeight="1" thickBot="1">
      <c r="A36" s="81"/>
      <c r="B36" s="49"/>
      <c r="C36" s="88"/>
      <c r="D36" s="74"/>
      <c r="E36" s="74"/>
      <c r="F36" s="63"/>
      <c r="G36" s="68"/>
    </row>
    <row r="37" spans="1:7" s="75" customFormat="1" ht="67.5" customHeight="1" thickBot="1">
      <c r="A37" s="81"/>
      <c r="B37" s="49"/>
      <c r="C37" s="88"/>
      <c r="D37" s="74"/>
      <c r="E37" s="74"/>
      <c r="F37" s="63"/>
      <c r="G37" s="68"/>
    </row>
    <row r="38" spans="1:7" s="75" customFormat="1" ht="78.75" customHeight="1" thickBot="1">
      <c r="A38" s="81"/>
      <c r="B38" s="49"/>
      <c r="C38" s="88"/>
      <c r="D38" s="74"/>
      <c r="E38" s="74"/>
      <c r="F38" s="63"/>
      <c r="G38" s="68"/>
    </row>
    <row r="39" spans="1:7" s="75" customFormat="1" ht="52.5" customHeight="1" thickBot="1">
      <c r="A39" s="81"/>
      <c r="B39" s="170"/>
      <c r="C39" s="88"/>
      <c r="D39" s="74"/>
      <c r="E39" s="74"/>
      <c r="F39" s="63"/>
      <c r="G39" s="68"/>
    </row>
    <row r="40" spans="1:7" s="75" customFormat="1" ht="2.25" hidden="1" customHeight="1">
      <c r="A40" s="76"/>
      <c r="B40" s="171"/>
      <c r="C40" s="88"/>
      <c r="D40" s="74"/>
      <c r="E40" s="74"/>
      <c r="F40" s="63"/>
      <c r="G40" s="68"/>
    </row>
    <row r="41" spans="1:7" s="75" customFormat="1" ht="69.75" customHeight="1" thickBot="1">
      <c r="A41" s="172"/>
      <c r="B41" s="51"/>
      <c r="C41" s="88"/>
      <c r="D41" s="74"/>
      <c r="E41" s="74"/>
      <c r="F41" s="63"/>
      <c r="G41" s="68"/>
    </row>
    <row r="42" spans="1:7" ht="0.75" hidden="1" customHeight="1" thickBot="1">
      <c r="A42" s="173"/>
      <c r="B42" s="50"/>
      <c r="C42" s="86"/>
      <c r="D42" s="67"/>
      <c r="E42" s="67"/>
      <c r="F42" s="63"/>
      <c r="G42" s="68"/>
    </row>
    <row r="43" spans="1:7" s="69" customFormat="1" ht="101.25" customHeight="1" thickBot="1">
      <c r="A43" s="60"/>
      <c r="B43" s="50"/>
      <c r="C43" s="90"/>
      <c r="D43" s="72"/>
      <c r="E43" s="72"/>
      <c r="F43" s="63"/>
      <c r="G43" s="68"/>
    </row>
    <row r="44" spans="1:7" s="91" customFormat="1" ht="97.5" customHeight="1" thickBot="1">
      <c r="A44" s="60"/>
      <c r="B44" s="50"/>
      <c r="C44" s="90"/>
      <c r="D44" s="72"/>
      <c r="E44" s="72"/>
      <c r="F44" s="63"/>
      <c r="G44" s="68"/>
    </row>
    <row r="45" spans="1:7" s="93" customFormat="1" ht="98.25" customHeight="1" thickBot="1">
      <c r="A45" s="82"/>
      <c r="B45" s="71"/>
      <c r="C45" s="90"/>
      <c r="D45" s="72"/>
      <c r="E45" s="72"/>
      <c r="F45" s="63"/>
      <c r="G45" s="68"/>
    </row>
    <row r="46" spans="1:7" s="93" customFormat="1" ht="120" customHeight="1" thickBot="1">
      <c r="A46" s="82"/>
      <c r="B46" s="71"/>
      <c r="C46" s="90"/>
      <c r="D46" s="72"/>
      <c r="E46" s="72"/>
      <c r="F46" s="63"/>
      <c r="G46" s="68"/>
    </row>
    <row r="47" spans="1:7" s="93" customFormat="1" ht="82.5" customHeight="1" thickBot="1">
      <c r="A47" s="82"/>
      <c r="B47" s="92"/>
      <c r="C47" s="90"/>
      <c r="D47" s="72"/>
      <c r="E47" s="72"/>
      <c r="F47" s="63"/>
      <c r="G47" s="68"/>
    </row>
    <row r="48" spans="1:7" s="73" customFormat="1" ht="91.5" customHeight="1" thickBot="1">
      <c r="A48" s="77"/>
      <c r="B48" s="104"/>
      <c r="C48" s="90"/>
      <c r="D48" s="72"/>
      <c r="E48" s="72"/>
      <c r="F48" s="63"/>
      <c r="G48" s="68"/>
    </row>
    <row r="49" spans="1:7" s="73" customFormat="1" ht="91.5" customHeight="1" thickBot="1">
      <c r="A49" s="103"/>
      <c r="B49" s="105"/>
      <c r="C49" s="90"/>
      <c r="D49" s="72"/>
      <c r="E49" s="72"/>
      <c r="F49" s="63"/>
      <c r="G49" s="68"/>
    </row>
    <row r="50" spans="1:7" s="73" customFormat="1" ht="112.5" customHeight="1" thickBot="1">
      <c r="A50" s="106"/>
      <c r="B50" s="102"/>
      <c r="C50" s="90"/>
      <c r="D50" s="72"/>
      <c r="E50" s="72"/>
      <c r="F50" s="63"/>
      <c r="G50" s="68"/>
    </row>
    <row r="51" spans="1:7" s="73" customFormat="1" ht="112.5" customHeight="1" thickBot="1">
      <c r="A51" s="107"/>
      <c r="B51" s="105"/>
      <c r="C51" s="90"/>
      <c r="D51" s="72"/>
      <c r="E51" s="72"/>
      <c r="F51" s="63"/>
      <c r="G51" s="68"/>
    </row>
    <row r="52" spans="1:7" s="73" customFormat="1" ht="138" customHeight="1" thickBot="1">
      <c r="A52" s="107"/>
      <c r="B52" s="105"/>
      <c r="C52" s="90"/>
      <c r="D52" s="72"/>
      <c r="E52" s="72"/>
      <c r="F52" s="63"/>
      <c r="G52" s="68"/>
    </row>
    <row r="53" spans="1:7" s="73" customFormat="1" ht="109.5" customHeight="1" thickBot="1">
      <c r="A53" s="108"/>
      <c r="B53" s="102"/>
      <c r="C53" s="90"/>
      <c r="D53" s="72"/>
      <c r="E53" s="72"/>
      <c r="F53" s="63"/>
      <c r="G53" s="68"/>
    </row>
    <row r="54" spans="1:7" s="73" customFormat="1" ht="114.75" customHeight="1" thickBot="1">
      <c r="A54" s="108"/>
      <c r="B54" s="109"/>
      <c r="C54" s="90"/>
      <c r="D54" s="72"/>
      <c r="E54" s="72"/>
      <c r="F54" s="63"/>
      <c r="G54" s="68"/>
    </row>
    <row r="55" spans="1:7" s="73" customFormat="1" ht="120" customHeight="1" thickBot="1">
      <c r="A55" s="108"/>
      <c r="B55" s="105"/>
      <c r="C55" s="90"/>
      <c r="D55" s="72"/>
      <c r="E55" s="72"/>
      <c r="F55" s="63"/>
      <c r="G55" s="68"/>
    </row>
    <row r="56" spans="1:7" s="73" customFormat="1" ht="96" customHeight="1" thickBot="1">
      <c r="A56" s="108"/>
      <c r="B56" s="105"/>
      <c r="C56" s="90"/>
      <c r="D56" s="72"/>
      <c r="E56" s="72"/>
      <c r="F56" s="63"/>
      <c r="G56" s="68"/>
    </row>
    <row r="57" spans="1:7" s="73" customFormat="1" ht="96" customHeight="1" thickBot="1">
      <c r="A57" s="107"/>
      <c r="B57" s="105"/>
      <c r="C57" s="90"/>
      <c r="D57" s="72"/>
      <c r="E57" s="72"/>
      <c r="F57" s="63"/>
      <c r="G57" s="68"/>
    </row>
    <row r="58" spans="1:7" s="73" customFormat="1" ht="112.5" customHeight="1" thickBot="1">
      <c r="A58" s="77"/>
      <c r="B58" s="174"/>
      <c r="C58" s="90"/>
      <c r="D58" s="72"/>
      <c r="E58" s="72"/>
      <c r="F58" s="63"/>
      <c r="G58" s="68"/>
    </row>
    <row r="59" spans="1:7" s="73" customFormat="1" ht="2.25" hidden="1" customHeight="1" thickBot="1">
      <c r="A59" s="176"/>
      <c r="B59" s="175"/>
      <c r="C59" s="90"/>
      <c r="D59" s="72"/>
      <c r="E59" s="72"/>
      <c r="F59" s="63"/>
      <c r="G59" s="68"/>
    </row>
    <row r="60" spans="1:7" s="73" customFormat="1" ht="138" customHeight="1" thickBot="1">
      <c r="A60" s="177"/>
      <c r="B60" s="78"/>
      <c r="C60" s="90"/>
      <c r="D60" s="72"/>
      <c r="E60" s="72"/>
      <c r="F60" s="63"/>
      <c r="G60" s="68"/>
    </row>
    <row r="61" spans="1:7" s="73" customFormat="1" ht="84" customHeight="1" thickBot="1">
      <c r="A61" s="77"/>
      <c r="B61" s="104"/>
      <c r="C61" s="90"/>
      <c r="D61" s="72"/>
      <c r="E61" s="72"/>
      <c r="F61" s="63"/>
      <c r="G61" s="68"/>
    </row>
    <row r="62" spans="1:7" s="73" customFormat="1" ht="80.25" customHeight="1" thickBot="1">
      <c r="A62" s="103"/>
      <c r="B62" s="105"/>
      <c r="C62" s="110"/>
      <c r="D62" s="72"/>
      <c r="E62" s="72"/>
      <c r="F62" s="63"/>
      <c r="G62" s="68"/>
    </row>
    <row r="63" spans="1:7" s="73" customFormat="1" ht="1.5" hidden="1" customHeight="1" thickBot="1">
      <c r="A63" s="77"/>
      <c r="B63" s="71"/>
      <c r="C63" s="90"/>
      <c r="D63" s="72"/>
      <c r="E63" s="72"/>
      <c r="F63" s="63"/>
      <c r="G63" s="68"/>
    </row>
    <row r="64" spans="1:7" s="69" customFormat="1" ht="0.75" customHeight="1" thickBot="1">
      <c r="A64" s="60"/>
      <c r="B64" s="50"/>
      <c r="C64" s="90"/>
      <c r="D64" s="72"/>
      <c r="E64" s="72"/>
      <c r="F64" s="63"/>
      <c r="G64" s="68"/>
    </row>
    <row r="65" spans="1:7" s="69" customFormat="1" ht="53.25" customHeight="1" thickBot="1">
      <c r="A65" s="60"/>
      <c r="B65" s="50"/>
      <c r="C65" s="90"/>
      <c r="D65" s="72"/>
      <c r="E65" s="72"/>
      <c r="F65" s="63"/>
      <c r="G65" s="68"/>
    </row>
    <row r="66" spans="1:7" s="84" customFormat="1" ht="28.5" customHeight="1" thickBot="1">
      <c r="A66" s="45"/>
      <c r="B66" s="48"/>
      <c r="C66" s="64"/>
      <c r="D66" s="64"/>
      <c r="E66" s="64"/>
      <c r="F66" s="63"/>
      <c r="G66" s="68"/>
    </row>
    <row r="67" spans="1:7" s="69" customFormat="1" ht="84" customHeight="1" thickBot="1">
      <c r="A67" s="60"/>
      <c r="B67" s="50"/>
      <c r="C67" s="90"/>
      <c r="D67" s="66"/>
      <c r="E67" s="66"/>
      <c r="F67" s="63"/>
      <c r="G67" s="68"/>
    </row>
    <row r="68" spans="1:7" s="69" customFormat="1" ht="144" customHeight="1" thickBot="1">
      <c r="A68" s="60"/>
      <c r="B68" s="50"/>
      <c r="C68" s="90"/>
      <c r="D68" s="66"/>
      <c r="E68" s="66"/>
      <c r="F68" s="63"/>
      <c r="G68" s="68"/>
    </row>
    <row r="69" spans="1:7" s="69" customFormat="1" ht="99" customHeight="1" thickBot="1">
      <c r="A69" s="60"/>
      <c r="B69" s="50"/>
      <c r="C69" s="90"/>
      <c r="D69" s="66"/>
      <c r="E69" s="66"/>
      <c r="F69" s="63"/>
      <c r="G69" s="68"/>
    </row>
    <row r="70" spans="1:7" s="69" customFormat="1" ht="99" customHeight="1" thickBot="1">
      <c r="A70" s="60"/>
      <c r="B70" s="50"/>
      <c r="C70" s="90"/>
      <c r="D70" s="66"/>
      <c r="E70" s="66"/>
      <c r="F70" s="63"/>
      <c r="G70" s="68"/>
    </row>
    <row r="71" spans="1:7" s="69" customFormat="1" ht="48.75" customHeight="1" thickBot="1">
      <c r="A71" s="55"/>
      <c r="B71" s="50"/>
      <c r="C71" s="90"/>
      <c r="D71" s="67"/>
      <c r="E71" s="67"/>
      <c r="F71" s="63"/>
      <c r="G71" s="68"/>
    </row>
    <row r="72" spans="1:7" s="69" customFormat="1" ht="63" customHeight="1" thickBot="1">
      <c r="A72" s="55"/>
      <c r="B72" s="50"/>
      <c r="C72" s="90"/>
      <c r="D72" s="67"/>
      <c r="E72" s="67"/>
      <c r="F72" s="63"/>
      <c r="G72" s="68"/>
    </row>
    <row r="73" spans="1:7" s="69" customFormat="1" ht="63" customHeight="1" thickBot="1">
      <c r="A73" s="55"/>
      <c r="B73" s="50"/>
      <c r="C73" s="90"/>
      <c r="D73" s="67"/>
      <c r="E73" s="67"/>
      <c r="F73" s="63"/>
      <c r="G73" s="68"/>
    </row>
    <row r="74" spans="1:7" s="69" customFormat="1" ht="45" customHeight="1" thickBot="1">
      <c r="A74" s="55"/>
      <c r="B74" s="50"/>
      <c r="C74" s="111"/>
      <c r="D74" s="95"/>
      <c r="E74" s="95"/>
      <c r="F74" s="63"/>
      <c r="G74" s="68"/>
    </row>
    <row r="75" spans="1:7" s="84" customFormat="1" ht="27.75" customHeight="1" thickBot="1">
      <c r="A75" s="54"/>
      <c r="B75" s="46"/>
      <c r="C75" s="64"/>
      <c r="D75" s="64"/>
      <c r="E75" s="64"/>
      <c r="F75" s="63"/>
      <c r="G75" s="68"/>
    </row>
    <row r="76" spans="1:7" s="69" customFormat="1" ht="38.25" customHeight="1" thickBot="1">
      <c r="A76" s="55"/>
      <c r="B76" s="47"/>
      <c r="C76" s="90"/>
      <c r="D76" s="65"/>
      <c r="E76" s="65"/>
      <c r="F76" s="63"/>
      <c r="G76" s="68"/>
    </row>
    <row r="77" spans="1:7" s="84" customFormat="1" ht="25.5" customHeight="1" thickBot="1">
      <c r="A77" s="54"/>
      <c r="B77" s="46"/>
      <c r="C77" s="64"/>
      <c r="D77" s="64"/>
      <c r="E77" s="64"/>
      <c r="F77" s="63"/>
      <c r="G77" s="68"/>
    </row>
    <row r="78" spans="1:7" ht="15.75">
      <c r="A78" s="21"/>
      <c r="B78" s="23"/>
      <c r="C78" s="23"/>
      <c r="D78" s="23"/>
      <c r="E78" s="23"/>
      <c r="F78" s="23"/>
      <c r="G78" s="23"/>
    </row>
    <row r="79" spans="1:7" ht="15.75">
      <c r="A79" s="22"/>
    </row>
    <row r="80" spans="1:7" ht="18.75">
      <c r="A80" s="185"/>
      <c r="B80" s="185"/>
      <c r="C80" s="79"/>
      <c r="D80" s="79"/>
      <c r="E80" s="79"/>
    </row>
    <row r="81" spans="1:7" ht="18.75">
      <c r="A81" s="185"/>
      <c r="B81" s="185"/>
      <c r="C81" s="167"/>
      <c r="D81" s="167"/>
      <c r="E81" s="167"/>
      <c r="F81" s="167"/>
      <c r="G81" s="167"/>
    </row>
    <row r="82" spans="1:7" ht="15.75">
      <c r="A82" s="52"/>
      <c r="B82" s="53"/>
    </row>
    <row r="83" spans="1:7">
      <c r="A83" s="183"/>
      <c r="B83" s="183"/>
    </row>
    <row r="84" spans="1:7">
      <c r="A84" s="183"/>
      <c r="B84" s="183"/>
      <c r="C84" s="184"/>
      <c r="D84" s="184"/>
      <c r="E84" s="184"/>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dimension ref="A1:O46"/>
  <sheetViews>
    <sheetView tabSelected="1" topLeftCell="A16" workbookViewId="0">
      <selection activeCell="C50" sqref="C50"/>
    </sheetView>
  </sheetViews>
  <sheetFormatPr defaultRowHeight="15"/>
  <cols>
    <col min="1" max="1" width="19.7109375" customWidth="1"/>
    <col min="2" max="2" width="8" customWidth="1"/>
    <col min="3" max="3" width="20" customWidth="1"/>
    <col min="4" max="4" width="14.140625" customWidth="1"/>
    <col min="5" max="5" width="12" customWidth="1"/>
    <col min="6" max="6" width="12.85546875" customWidth="1"/>
    <col min="7" max="7" width="14.140625" customWidth="1"/>
    <col min="8" max="8" width="12.7109375" customWidth="1"/>
    <col min="9" max="9" width="13.140625" customWidth="1"/>
    <col min="10" max="10" width="8.85546875" customWidth="1"/>
    <col min="11" max="11" width="9.7109375" customWidth="1"/>
    <col min="12" max="12" width="7.5703125" customWidth="1"/>
    <col min="13" max="13" width="10.140625" customWidth="1"/>
    <col min="14" max="14" width="8.42578125" customWidth="1"/>
    <col min="15" max="15" width="12" customWidth="1"/>
  </cols>
  <sheetData>
    <row r="1" spans="1:15" ht="18.75">
      <c r="A1" s="23"/>
      <c r="B1" s="23"/>
      <c r="C1" s="23"/>
      <c r="D1" s="23"/>
      <c r="E1" s="23"/>
      <c r="F1" s="23"/>
      <c r="G1" s="23"/>
      <c r="H1" s="23"/>
      <c r="I1" s="23"/>
      <c r="K1" s="167" t="s">
        <v>121</v>
      </c>
      <c r="L1" s="167"/>
      <c r="M1" s="167"/>
      <c r="N1" s="167"/>
    </row>
    <row r="2" spans="1:15" ht="43.5" customHeight="1">
      <c r="A2" s="198" t="s">
        <v>122</v>
      </c>
      <c r="B2" s="199"/>
      <c r="C2" s="199"/>
      <c r="D2" s="199"/>
      <c r="E2" s="199"/>
      <c r="F2" s="199"/>
      <c r="G2" s="199"/>
      <c r="H2" s="199"/>
      <c r="I2" s="199"/>
      <c r="J2" s="199"/>
      <c r="K2" s="199"/>
      <c r="L2" s="199"/>
      <c r="M2" s="199"/>
      <c r="N2" s="199"/>
      <c r="O2" s="199"/>
    </row>
    <row r="3" spans="1:15" ht="15.75">
      <c r="A3" s="23"/>
      <c r="B3" s="23"/>
      <c r="C3" s="23"/>
      <c r="D3" s="23"/>
      <c r="E3" s="23"/>
      <c r="F3" s="23"/>
      <c r="G3" s="23"/>
      <c r="H3" s="23"/>
      <c r="I3" s="23"/>
      <c r="M3" s="117" t="s">
        <v>117</v>
      </c>
    </row>
    <row r="4" spans="1:15" s="84" customFormat="1" ht="76.5" customHeight="1">
      <c r="A4" s="190" t="s">
        <v>77</v>
      </c>
      <c r="B4" s="190" t="s">
        <v>110</v>
      </c>
      <c r="C4" s="190" t="s">
        <v>78</v>
      </c>
      <c r="D4" s="187" t="s">
        <v>125</v>
      </c>
      <c r="E4" s="188"/>
      <c r="F4" s="189"/>
      <c r="G4" s="187" t="s">
        <v>119</v>
      </c>
      <c r="H4" s="188"/>
      <c r="I4" s="189"/>
      <c r="J4" s="187" t="s">
        <v>126</v>
      </c>
      <c r="K4" s="188"/>
      <c r="L4" s="188"/>
      <c r="M4" s="188"/>
      <c r="N4" s="188"/>
      <c r="O4" s="189"/>
    </row>
    <row r="5" spans="1:15" s="84" customFormat="1" ht="15.75" customHeight="1">
      <c r="A5" s="193"/>
      <c r="B5" s="194"/>
      <c r="C5" s="193"/>
      <c r="D5" s="190">
        <v>2015</v>
      </c>
      <c r="E5" s="190">
        <v>2016</v>
      </c>
      <c r="F5" s="190">
        <v>2017</v>
      </c>
      <c r="G5" s="190">
        <v>2015</v>
      </c>
      <c r="H5" s="190">
        <v>2016</v>
      </c>
      <c r="I5" s="190">
        <v>2017</v>
      </c>
      <c r="J5" s="196">
        <v>2015</v>
      </c>
      <c r="K5" s="197"/>
      <c r="L5" s="196">
        <v>2016</v>
      </c>
      <c r="M5" s="197"/>
      <c r="N5" s="196">
        <v>2017</v>
      </c>
      <c r="O5" s="197"/>
    </row>
    <row r="6" spans="1:15" s="84" customFormat="1" ht="16.5" customHeight="1">
      <c r="A6" s="191"/>
      <c r="B6" s="195"/>
      <c r="C6" s="191"/>
      <c r="D6" s="191"/>
      <c r="E6" s="191"/>
      <c r="F6" s="191"/>
      <c r="G6" s="191"/>
      <c r="H6" s="191"/>
      <c r="I6" s="191"/>
      <c r="J6" s="119" t="s">
        <v>76</v>
      </c>
      <c r="K6" s="119" t="s">
        <v>75</v>
      </c>
      <c r="L6" s="119" t="s">
        <v>76</v>
      </c>
      <c r="M6" s="119" t="s">
        <v>75</v>
      </c>
      <c r="N6" s="119" t="s">
        <v>76</v>
      </c>
      <c r="O6" s="119" t="s">
        <v>75</v>
      </c>
    </row>
    <row r="7" spans="1:15" s="25" customFormat="1" ht="14.25">
      <c r="A7" s="120">
        <v>1</v>
      </c>
      <c r="B7" s="120">
        <v>2</v>
      </c>
      <c r="C7" s="120">
        <v>3</v>
      </c>
      <c r="D7" s="121">
        <v>4</v>
      </c>
      <c r="E7" s="121">
        <v>5</v>
      </c>
      <c r="F7" s="121">
        <v>6</v>
      </c>
      <c r="G7" s="121">
        <v>10</v>
      </c>
      <c r="H7" s="121">
        <v>11</v>
      </c>
      <c r="I7" s="121">
        <v>12</v>
      </c>
      <c r="J7" s="120">
        <v>13</v>
      </c>
      <c r="K7" s="120">
        <v>14</v>
      </c>
      <c r="L7" s="120">
        <v>15</v>
      </c>
      <c r="M7" s="120">
        <v>16</v>
      </c>
      <c r="N7" s="120">
        <v>17</v>
      </c>
      <c r="O7" s="120">
        <v>18</v>
      </c>
    </row>
    <row r="8" spans="1:15" ht="58.5" customHeight="1">
      <c r="A8" s="122" t="s">
        <v>79</v>
      </c>
      <c r="B8" s="123">
        <v>901</v>
      </c>
      <c r="C8" s="123"/>
      <c r="D8" s="137">
        <f t="shared" ref="D8:F8" si="0">D10+D11+D12+D13+D14+D15+D16+D17+D18</f>
        <v>473597.70383000001</v>
      </c>
      <c r="E8" s="141">
        <f t="shared" si="0"/>
        <v>342929.09799999994</v>
      </c>
      <c r="F8" s="141">
        <f t="shared" si="0"/>
        <v>342988.86900000001</v>
      </c>
      <c r="G8" s="137">
        <f t="shared" ref="G8" si="1">G10+G11+G12+G13+G14+G15+G16+G17+G18</f>
        <v>478611.79766999994</v>
      </c>
      <c r="H8" s="141">
        <f t="shared" ref="H8:I8" si="2">H10+H11+H12+H13+H14+H15+H16+H17+H18</f>
        <v>342929.09799999994</v>
      </c>
      <c r="I8" s="141">
        <f t="shared" si="2"/>
        <v>342988.86900000001</v>
      </c>
      <c r="J8" s="124">
        <f>G8/D8*100</f>
        <v>101.05872427156018</v>
      </c>
      <c r="K8" s="153">
        <f>G8-D8</f>
        <v>5014.0938399999286</v>
      </c>
      <c r="L8" s="124">
        <f>H8/E8*100</f>
        <v>100</v>
      </c>
      <c r="M8" s="124">
        <f>H8-E8</f>
        <v>0</v>
      </c>
      <c r="N8" s="124">
        <f>I8/F8*100</f>
        <v>100</v>
      </c>
      <c r="O8" s="124">
        <f>I8-F8</f>
        <v>0</v>
      </c>
    </row>
    <row r="9" spans="1:15">
      <c r="A9" s="125" t="s">
        <v>80</v>
      </c>
      <c r="B9" s="116"/>
      <c r="C9" s="115"/>
      <c r="D9" s="142">
        <f t="shared" ref="D9:F9" si="3">D8/D39*100</f>
        <v>35.635980021165722</v>
      </c>
      <c r="E9" s="142">
        <f t="shared" si="3"/>
        <v>28.905239126175587</v>
      </c>
      <c r="F9" s="142">
        <f t="shared" si="3"/>
        <v>28.369491792091868</v>
      </c>
      <c r="G9" s="142">
        <f t="shared" ref="G9:I9" si="4">G8/G39*100</f>
        <v>35.809820604009921</v>
      </c>
      <c r="H9" s="142">
        <f t="shared" si="4"/>
        <v>28.905239126175587</v>
      </c>
      <c r="I9" s="142">
        <f t="shared" si="4"/>
        <v>28.369491792091868</v>
      </c>
      <c r="J9" s="124"/>
      <c r="K9" s="153"/>
      <c r="L9" s="124"/>
      <c r="M9" s="124"/>
      <c r="N9" s="124"/>
      <c r="O9" s="124"/>
    </row>
    <row r="10" spans="1:15" ht="32.25" customHeight="1">
      <c r="A10" s="113" t="s">
        <v>81</v>
      </c>
      <c r="B10" s="113"/>
      <c r="C10" s="148" t="s">
        <v>97</v>
      </c>
      <c r="D10" s="128">
        <v>71816.692160000006</v>
      </c>
      <c r="E10" s="127">
        <v>76000.361999999994</v>
      </c>
      <c r="F10" s="127">
        <v>77413.505999999994</v>
      </c>
      <c r="G10" s="128">
        <v>78076.210999999996</v>
      </c>
      <c r="H10" s="127">
        <v>76000.361999999994</v>
      </c>
      <c r="I10" s="127">
        <v>77413.505999999994</v>
      </c>
      <c r="J10" s="124">
        <f t="shared" ref="J10:J29" si="5">G10/D10*100</f>
        <v>108.71596651382167</v>
      </c>
      <c r="K10" s="153">
        <f t="shared" ref="K10:K29" si="6">G10-D10</f>
        <v>6259.5188399999897</v>
      </c>
      <c r="L10" s="124">
        <f t="shared" ref="L10:L29" si="7">H10/E10*100</f>
        <v>100</v>
      </c>
      <c r="M10" s="124">
        <f t="shared" ref="M10:M39" si="8">H10-E10</f>
        <v>0</v>
      </c>
      <c r="N10" s="124">
        <f t="shared" ref="N10:N39" si="9">I10/F10*100</f>
        <v>100</v>
      </c>
      <c r="O10" s="124">
        <f t="shared" ref="O10:O39" si="10">I10-F10</f>
        <v>0</v>
      </c>
    </row>
    <row r="11" spans="1:15" ht="54" customHeight="1">
      <c r="A11" s="113" t="s">
        <v>82</v>
      </c>
      <c r="B11" s="113"/>
      <c r="C11" s="148" t="s">
        <v>98</v>
      </c>
      <c r="D11" s="145">
        <v>24674.847669999999</v>
      </c>
      <c r="E11" s="136">
        <v>2048.5500000000002</v>
      </c>
      <c r="F11" s="136">
        <v>2048.5500000000002</v>
      </c>
      <c r="G11" s="145">
        <v>24727.88767</v>
      </c>
      <c r="H11" s="136">
        <v>2048.5500000000002</v>
      </c>
      <c r="I11" s="136">
        <v>2048.5500000000002</v>
      </c>
      <c r="J11" s="124">
        <f t="shared" si="5"/>
        <v>100.21495573431439</v>
      </c>
      <c r="K11" s="153">
        <f t="shared" si="6"/>
        <v>53.040000000000873</v>
      </c>
      <c r="L11" s="124">
        <f t="shared" si="7"/>
        <v>100</v>
      </c>
      <c r="M11" s="124">
        <f t="shared" si="8"/>
        <v>0</v>
      </c>
      <c r="N11" s="124">
        <f t="shared" si="9"/>
        <v>100</v>
      </c>
      <c r="O11" s="124">
        <f t="shared" si="10"/>
        <v>0</v>
      </c>
    </row>
    <row r="12" spans="1:15" ht="30" customHeight="1">
      <c r="A12" s="113" t="s">
        <v>83</v>
      </c>
      <c r="B12" s="113"/>
      <c r="C12" s="149" t="s">
        <v>99</v>
      </c>
      <c r="D12" s="128">
        <v>10425.855</v>
      </c>
      <c r="E12" s="127">
        <v>9752.7950000000001</v>
      </c>
      <c r="F12" s="127">
        <v>9002.6370000000006</v>
      </c>
      <c r="G12" s="128">
        <v>10178.255999999999</v>
      </c>
      <c r="H12" s="127">
        <v>9752.7950000000001</v>
      </c>
      <c r="I12" s="127">
        <v>9002.6370000000006</v>
      </c>
      <c r="J12" s="124">
        <f t="shared" si="5"/>
        <v>97.625144412616521</v>
      </c>
      <c r="K12" s="153">
        <f t="shared" si="6"/>
        <v>-247.59900000000016</v>
      </c>
      <c r="L12" s="124">
        <f t="shared" si="7"/>
        <v>100</v>
      </c>
      <c r="M12" s="124">
        <f t="shared" si="8"/>
        <v>0</v>
      </c>
      <c r="N12" s="124">
        <f t="shared" si="9"/>
        <v>100</v>
      </c>
      <c r="O12" s="124">
        <f t="shared" si="10"/>
        <v>0</v>
      </c>
    </row>
    <row r="13" spans="1:15" ht="41.25" customHeight="1">
      <c r="A13" s="113" t="s">
        <v>84</v>
      </c>
      <c r="B13" s="113"/>
      <c r="C13" s="149" t="s">
        <v>100</v>
      </c>
      <c r="D13" s="128">
        <v>288887.27</v>
      </c>
      <c r="E13" s="127">
        <v>249658.959</v>
      </c>
      <c r="F13" s="127">
        <v>249064.24400000001</v>
      </c>
      <c r="G13" s="128">
        <v>290987.69</v>
      </c>
      <c r="H13" s="127">
        <v>249658.959</v>
      </c>
      <c r="I13" s="127">
        <v>249064.24400000001</v>
      </c>
      <c r="J13" s="124">
        <f t="shared" si="5"/>
        <v>100.72707253594109</v>
      </c>
      <c r="K13" s="153">
        <f t="shared" si="6"/>
        <v>2100.4199999999837</v>
      </c>
      <c r="L13" s="124">
        <f t="shared" si="7"/>
        <v>100</v>
      </c>
      <c r="M13" s="124">
        <f t="shared" si="8"/>
        <v>0</v>
      </c>
      <c r="N13" s="124">
        <f t="shared" si="9"/>
        <v>100</v>
      </c>
      <c r="O13" s="124">
        <f t="shared" si="10"/>
        <v>0</v>
      </c>
    </row>
    <row r="14" spans="1:15" ht="27" customHeight="1">
      <c r="A14" s="113" t="s">
        <v>85</v>
      </c>
      <c r="B14" s="113"/>
      <c r="C14" s="149" t="s">
        <v>101</v>
      </c>
      <c r="D14" s="128">
        <v>30</v>
      </c>
      <c r="E14" s="127">
        <v>20</v>
      </c>
      <c r="F14" s="127">
        <v>10</v>
      </c>
      <c r="G14" s="128">
        <v>30</v>
      </c>
      <c r="H14" s="127">
        <v>20</v>
      </c>
      <c r="I14" s="127">
        <v>10</v>
      </c>
      <c r="J14" s="124">
        <f t="shared" si="5"/>
        <v>100</v>
      </c>
      <c r="K14" s="153">
        <f t="shared" si="6"/>
        <v>0</v>
      </c>
      <c r="L14" s="124">
        <f t="shared" si="7"/>
        <v>100</v>
      </c>
      <c r="M14" s="124">
        <f t="shared" si="8"/>
        <v>0</v>
      </c>
      <c r="N14" s="124">
        <f t="shared" si="9"/>
        <v>100</v>
      </c>
      <c r="O14" s="124">
        <f t="shared" si="10"/>
        <v>0</v>
      </c>
    </row>
    <row r="15" spans="1:15" ht="23.25" customHeight="1">
      <c r="A15" s="113" t="s">
        <v>86</v>
      </c>
      <c r="B15" s="113"/>
      <c r="C15" s="149" t="s">
        <v>102</v>
      </c>
      <c r="D15" s="128">
        <v>72080.251999999993</v>
      </c>
      <c r="E15" s="127">
        <v>20</v>
      </c>
      <c r="F15" s="127">
        <v>20</v>
      </c>
      <c r="G15" s="128">
        <v>68495.225000000006</v>
      </c>
      <c r="H15" s="127">
        <v>20</v>
      </c>
      <c r="I15" s="127">
        <v>20</v>
      </c>
      <c r="J15" s="124">
        <f t="shared" si="5"/>
        <v>95.026339530555489</v>
      </c>
      <c r="K15" s="153">
        <f t="shared" si="6"/>
        <v>-3585.0269999999873</v>
      </c>
      <c r="L15" s="124">
        <f t="shared" si="7"/>
        <v>100</v>
      </c>
      <c r="M15" s="124">
        <f t="shared" si="8"/>
        <v>0</v>
      </c>
      <c r="N15" s="124">
        <f t="shared" si="9"/>
        <v>100</v>
      </c>
      <c r="O15" s="124">
        <f t="shared" si="10"/>
        <v>0</v>
      </c>
    </row>
    <row r="16" spans="1:15" ht="19.5" customHeight="1">
      <c r="A16" s="113" t="s">
        <v>87</v>
      </c>
      <c r="B16" s="113"/>
      <c r="C16" s="149" t="s">
        <v>103</v>
      </c>
      <c r="D16" s="128"/>
      <c r="E16" s="127">
        <v>0</v>
      </c>
      <c r="F16" s="127">
        <v>0</v>
      </c>
      <c r="G16" s="128"/>
      <c r="H16" s="127">
        <v>0</v>
      </c>
      <c r="I16" s="127">
        <v>0</v>
      </c>
      <c r="J16" s="124"/>
      <c r="K16" s="153">
        <f t="shared" si="6"/>
        <v>0</v>
      </c>
      <c r="L16" s="124" t="e">
        <f t="shared" si="7"/>
        <v>#DIV/0!</v>
      </c>
      <c r="M16" s="124">
        <f t="shared" si="8"/>
        <v>0</v>
      </c>
      <c r="N16" s="124" t="e">
        <f t="shared" si="9"/>
        <v>#DIV/0!</v>
      </c>
      <c r="O16" s="124">
        <f t="shared" si="10"/>
        <v>0</v>
      </c>
    </row>
    <row r="17" spans="1:15" ht="20.25" customHeight="1">
      <c r="A17" s="113" t="s">
        <v>88</v>
      </c>
      <c r="B17" s="113"/>
      <c r="C17" s="148" t="s">
        <v>104</v>
      </c>
      <c r="D17" s="146">
        <v>5482.7870000000003</v>
      </c>
      <c r="E17" s="143">
        <v>5228.4319999999998</v>
      </c>
      <c r="F17" s="143">
        <v>5229.9319999999998</v>
      </c>
      <c r="G17" s="146">
        <v>5916.5280000000002</v>
      </c>
      <c r="H17" s="143">
        <v>5228.4319999999998</v>
      </c>
      <c r="I17" s="143">
        <v>5229.9319999999998</v>
      </c>
      <c r="J17" s="124">
        <f t="shared" si="5"/>
        <v>107.91095842315231</v>
      </c>
      <c r="K17" s="153">
        <f t="shared" si="6"/>
        <v>433.74099999999999</v>
      </c>
      <c r="L17" s="124">
        <f t="shared" si="7"/>
        <v>100</v>
      </c>
      <c r="M17" s="124">
        <f t="shared" si="8"/>
        <v>0</v>
      </c>
      <c r="N17" s="124">
        <f t="shared" si="9"/>
        <v>100</v>
      </c>
      <c r="O17" s="124">
        <f t="shared" si="10"/>
        <v>0</v>
      </c>
    </row>
    <row r="18" spans="1:15" ht="26.25">
      <c r="A18" s="113" t="s">
        <v>123</v>
      </c>
      <c r="B18" s="113"/>
      <c r="C18" s="148" t="s">
        <v>124</v>
      </c>
      <c r="D18" s="147">
        <v>200</v>
      </c>
      <c r="E18" s="144">
        <v>200</v>
      </c>
      <c r="F18" s="144">
        <v>200</v>
      </c>
      <c r="G18" s="147">
        <v>200</v>
      </c>
      <c r="H18" s="144">
        <v>200</v>
      </c>
      <c r="I18" s="144">
        <v>200</v>
      </c>
      <c r="J18" s="124">
        <f t="shared" si="5"/>
        <v>100</v>
      </c>
      <c r="K18" s="153">
        <f t="shared" si="6"/>
        <v>0</v>
      </c>
      <c r="L18" s="124">
        <f t="shared" si="7"/>
        <v>100</v>
      </c>
      <c r="M18" s="124">
        <f t="shared" si="8"/>
        <v>0</v>
      </c>
      <c r="N18" s="124">
        <f t="shared" si="9"/>
        <v>100</v>
      </c>
      <c r="O18" s="124">
        <f t="shared" si="10"/>
        <v>0</v>
      </c>
    </row>
    <row r="19" spans="1:15" ht="76.5">
      <c r="A19" s="129" t="s">
        <v>89</v>
      </c>
      <c r="B19" s="130">
        <v>902</v>
      </c>
      <c r="C19" s="150"/>
      <c r="D19" s="139">
        <f>D21+D22</f>
        <v>631692.31487</v>
      </c>
      <c r="E19" s="138">
        <f>SUM(E21:E22)</f>
        <v>600777.14</v>
      </c>
      <c r="F19" s="138">
        <f>SUM(F21:F22)</f>
        <v>609784.37</v>
      </c>
      <c r="G19" s="139">
        <f>G21+G22</f>
        <v>634724.36900000006</v>
      </c>
      <c r="H19" s="138">
        <f>SUM(H21:H22)</f>
        <v>600777.14</v>
      </c>
      <c r="I19" s="138">
        <f>SUM(I21:I22)</f>
        <v>609784.37</v>
      </c>
      <c r="J19" s="124">
        <f t="shared" si="5"/>
        <v>100.47998907990896</v>
      </c>
      <c r="K19" s="153">
        <f t="shared" si="6"/>
        <v>3032.0541300000623</v>
      </c>
      <c r="L19" s="124">
        <f t="shared" si="7"/>
        <v>100</v>
      </c>
      <c r="M19" s="124">
        <f t="shared" si="8"/>
        <v>0</v>
      </c>
      <c r="N19" s="124">
        <f t="shared" si="9"/>
        <v>100</v>
      </c>
      <c r="O19" s="124">
        <f t="shared" si="10"/>
        <v>0</v>
      </c>
    </row>
    <row r="20" spans="1:15">
      <c r="A20" s="131" t="s">
        <v>90</v>
      </c>
      <c r="B20" s="132"/>
      <c r="C20" s="151"/>
      <c r="D20" s="137">
        <f t="shared" ref="D20:F20" si="11">D19/D39*100</f>
        <v>47.531849352698003</v>
      </c>
      <c r="E20" s="141">
        <f t="shared" si="11"/>
        <v>50.639059194795635</v>
      </c>
      <c r="F20" s="141">
        <f t="shared" si="11"/>
        <v>50.436834087641799</v>
      </c>
      <c r="G20" s="137">
        <f t="shared" ref="G20:I20" si="12">G19/G39*100</f>
        <v>47.490191210362028</v>
      </c>
      <c r="H20" s="141">
        <f t="shared" si="12"/>
        <v>50.639059194795635</v>
      </c>
      <c r="I20" s="141">
        <f t="shared" si="12"/>
        <v>50.436834087641799</v>
      </c>
      <c r="J20" s="124"/>
      <c r="K20" s="153"/>
      <c r="L20" s="124"/>
      <c r="M20" s="124"/>
      <c r="N20" s="124"/>
      <c r="O20" s="124"/>
    </row>
    <row r="21" spans="1:15" ht="17.25" customHeight="1">
      <c r="A21" s="113" t="s">
        <v>86</v>
      </c>
      <c r="B21" s="113"/>
      <c r="C21" s="148" t="s">
        <v>105</v>
      </c>
      <c r="D21" s="147">
        <v>606540.82487000001</v>
      </c>
      <c r="E21" s="144">
        <v>587666.04</v>
      </c>
      <c r="F21" s="144">
        <v>609517.72</v>
      </c>
      <c r="G21" s="147">
        <v>601638.95900000003</v>
      </c>
      <c r="H21" s="144">
        <v>587666.04</v>
      </c>
      <c r="I21" s="144">
        <v>609517.72</v>
      </c>
      <c r="J21" s="124">
        <f t="shared" si="5"/>
        <v>99.191832491893578</v>
      </c>
      <c r="K21" s="153">
        <f t="shared" si="6"/>
        <v>-4901.8658699999796</v>
      </c>
      <c r="L21" s="124">
        <f t="shared" si="7"/>
        <v>100</v>
      </c>
      <c r="M21" s="124">
        <f t="shared" si="8"/>
        <v>0</v>
      </c>
      <c r="N21" s="124">
        <f t="shared" si="9"/>
        <v>100</v>
      </c>
      <c r="O21" s="124">
        <f t="shared" si="10"/>
        <v>0</v>
      </c>
    </row>
    <row r="22" spans="1:15" ht="20.25" customHeight="1">
      <c r="A22" s="113" t="s">
        <v>88</v>
      </c>
      <c r="B22" s="113"/>
      <c r="C22" s="148" t="s">
        <v>106</v>
      </c>
      <c r="D22" s="147">
        <v>25151.49</v>
      </c>
      <c r="E22" s="144">
        <v>13111.1</v>
      </c>
      <c r="F22" s="144">
        <v>266.64999999999998</v>
      </c>
      <c r="G22" s="147">
        <v>33085.410000000003</v>
      </c>
      <c r="H22" s="144">
        <v>13111.1</v>
      </c>
      <c r="I22" s="144">
        <v>266.64999999999998</v>
      </c>
      <c r="J22" s="124">
        <f t="shared" si="5"/>
        <v>131.54453274935202</v>
      </c>
      <c r="K22" s="153">
        <f t="shared" si="6"/>
        <v>7933.9200000000019</v>
      </c>
      <c r="L22" s="124">
        <f t="shared" si="7"/>
        <v>100</v>
      </c>
      <c r="M22" s="124">
        <f t="shared" si="8"/>
        <v>0</v>
      </c>
      <c r="N22" s="124">
        <f t="shared" si="9"/>
        <v>100</v>
      </c>
      <c r="O22" s="124">
        <f t="shared" si="10"/>
        <v>0</v>
      </c>
    </row>
    <row r="23" spans="1:15" ht="77.25">
      <c r="A23" s="122" t="s">
        <v>91</v>
      </c>
      <c r="B23" s="133">
        <v>932</v>
      </c>
      <c r="C23" s="150"/>
      <c r="D23" s="138">
        <f>D25+D26+D27+D29</f>
        <v>98148.653999999995</v>
      </c>
      <c r="E23" s="138">
        <f>SUM(E25:E29)</f>
        <v>105582.753</v>
      </c>
      <c r="F23" s="138">
        <f>SUM(F25:F29)</f>
        <v>119900.98999999999</v>
      </c>
      <c r="G23" s="138">
        <f>G25+G26+G27+G29</f>
        <v>95939.192979999993</v>
      </c>
      <c r="H23" s="138">
        <f>SUM(H25:H29)</f>
        <v>105582.753</v>
      </c>
      <c r="I23" s="138">
        <f>SUM(I25:I29)</f>
        <v>119900.98999999999</v>
      </c>
      <c r="J23" s="124">
        <f t="shared" si="5"/>
        <v>97.748862638503425</v>
      </c>
      <c r="K23" s="153">
        <f t="shared" si="6"/>
        <v>-2209.4610200000025</v>
      </c>
      <c r="L23" s="124">
        <f t="shared" si="7"/>
        <v>100</v>
      </c>
      <c r="M23" s="124">
        <f t="shared" si="8"/>
        <v>0</v>
      </c>
      <c r="N23" s="124">
        <f t="shared" si="9"/>
        <v>100</v>
      </c>
      <c r="O23" s="124">
        <f t="shared" si="10"/>
        <v>0</v>
      </c>
    </row>
    <row r="24" spans="1:15">
      <c r="A24" s="125" t="s">
        <v>90</v>
      </c>
      <c r="B24" s="116"/>
      <c r="C24" s="151"/>
      <c r="D24" s="137">
        <f t="shared" ref="D24:F24" si="13">D23/D39*100</f>
        <v>7.38522050415978</v>
      </c>
      <c r="E24" s="141">
        <f t="shared" si="13"/>
        <v>8.8994918799947786</v>
      </c>
      <c r="F24" s="141">
        <f t="shared" si="13"/>
        <v>9.9173193625379383</v>
      </c>
      <c r="G24" s="137">
        <f t="shared" ref="G24:I24" si="14">G23/G39*100</f>
        <v>7.1781876381494678</v>
      </c>
      <c r="H24" s="141">
        <f t="shared" si="14"/>
        <v>8.8994918799947786</v>
      </c>
      <c r="I24" s="141">
        <f t="shared" si="14"/>
        <v>9.9173193625379383</v>
      </c>
      <c r="J24" s="142"/>
      <c r="K24" s="127"/>
      <c r="L24" s="126"/>
      <c r="M24" s="124"/>
      <c r="N24" s="126"/>
      <c r="O24" s="124"/>
    </row>
    <row r="25" spans="1:15">
      <c r="A25" s="113" t="s">
        <v>116</v>
      </c>
      <c r="B25" s="116"/>
      <c r="C25" s="148" t="s">
        <v>115</v>
      </c>
      <c r="D25" s="147">
        <v>0</v>
      </c>
      <c r="E25" s="144">
        <v>13644.493</v>
      </c>
      <c r="F25" s="144">
        <v>27971.45</v>
      </c>
      <c r="G25" s="147">
        <v>0</v>
      </c>
      <c r="H25" s="144">
        <v>13644.493</v>
      </c>
      <c r="I25" s="144">
        <v>27971.45</v>
      </c>
      <c r="J25" s="124"/>
      <c r="K25" s="153">
        <f t="shared" si="6"/>
        <v>0</v>
      </c>
      <c r="L25" s="124">
        <f t="shared" si="7"/>
        <v>100</v>
      </c>
      <c r="M25" s="124">
        <f t="shared" si="8"/>
        <v>0</v>
      </c>
      <c r="N25" s="124">
        <f t="shared" si="9"/>
        <v>100</v>
      </c>
      <c r="O25" s="124">
        <f t="shared" si="10"/>
        <v>0</v>
      </c>
    </row>
    <row r="26" spans="1:15" ht="26.25">
      <c r="A26" s="113" t="s">
        <v>81</v>
      </c>
      <c r="B26" s="113"/>
      <c r="C26" s="148" t="s">
        <v>107</v>
      </c>
      <c r="D26" s="147">
        <v>14035.034</v>
      </c>
      <c r="E26" s="144">
        <v>15492.48</v>
      </c>
      <c r="F26" s="144">
        <v>15342.48</v>
      </c>
      <c r="G26" s="147">
        <v>15426.188</v>
      </c>
      <c r="H26" s="144">
        <v>15492.48</v>
      </c>
      <c r="I26" s="144">
        <v>15342.48</v>
      </c>
      <c r="J26" s="124">
        <f t="shared" si="5"/>
        <v>109.91201018821899</v>
      </c>
      <c r="K26" s="153">
        <f t="shared" si="6"/>
        <v>1391.1540000000005</v>
      </c>
      <c r="L26" s="124">
        <f t="shared" si="7"/>
        <v>100</v>
      </c>
      <c r="M26" s="124">
        <f t="shared" si="8"/>
        <v>0</v>
      </c>
      <c r="N26" s="124">
        <f t="shared" si="9"/>
        <v>100</v>
      </c>
      <c r="O26" s="124">
        <f t="shared" si="10"/>
        <v>0</v>
      </c>
    </row>
    <row r="27" spans="1:15" ht="51.75">
      <c r="A27" s="113" t="s">
        <v>120</v>
      </c>
      <c r="B27" s="113"/>
      <c r="C27" s="148" t="s">
        <v>108</v>
      </c>
      <c r="D27" s="147">
        <v>3650</v>
      </c>
      <c r="E27" s="144">
        <v>300</v>
      </c>
      <c r="F27" s="144">
        <v>300</v>
      </c>
      <c r="G27" s="147">
        <v>3750</v>
      </c>
      <c r="H27" s="144">
        <v>300</v>
      </c>
      <c r="I27" s="144">
        <v>300</v>
      </c>
      <c r="J27" s="124">
        <f t="shared" si="5"/>
        <v>102.73972602739727</v>
      </c>
      <c r="K27" s="153">
        <f t="shared" si="6"/>
        <v>100</v>
      </c>
      <c r="L27" s="124">
        <f t="shared" si="7"/>
        <v>100</v>
      </c>
      <c r="M27" s="124">
        <f t="shared" si="8"/>
        <v>0</v>
      </c>
      <c r="N27" s="124">
        <f t="shared" si="9"/>
        <v>100</v>
      </c>
      <c r="O27" s="124">
        <f t="shared" si="10"/>
        <v>0</v>
      </c>
    </row>
    <row r="28" spans="1:15" s="84" customFormat="1" ht="0.75" customHeight="1">
      <c r="A28" s="113"/>
      <c r="B28" s="113"/>
      <c r="C28" s="148"/>
      <c r="D28" s="147"/>
      <c r="E28" s="144"/>
      <c r="F28" s="144"/>
      <c r="G28" s="147"/>
      <c r="H28" s="144"/>
      <c r="I28" s="144"/>
      <c r="J28" s="126" t="e">
        <f>G28/#REF!*100</f>
        <v>#REF!</v>
      </c>
      <c r="K28" s="127" t="e">
        <f>G28-#REF!</f>
        <v>#REF!</v>
      </c>
      <c r="L28" s="124" t="e">
        <f t="shared" si="7"/>
        <v>#DIV/0!</v>
      </c>
      <c r="M28" s="124">
        <f t="shared" si="8"/>
        <v>0</v>
      </c>
      <c r="N28" s="124" t="e">
        <f t="shared" si="9"/>
        <v>#DIV/0!</v>
      </c>
      <c r="O28" s="124">
        <f t="shared" si="10"/>
        <v>0</v>
      </c>
    </row>
    <row r="29" spans="1:15" ht="80.25" customHeight="1">
      <c r="A29" s="113" t="s">
        <v>92</v>
      </c>
      <c r="B29" s="113"/>
      <c r="C29" s="148" t="s">
        <v>109</v>
      </c>
      <c r="D29" s="147">
        <v>80463.62</v>
      </c>
      <c r="E29" s="144">
        <v>76145.78</v>
      </c>
      <c r="F29" s="144">
        <v>76287.06</v>
      </c>
      <c r="G29" s="147">
        <v>76763.004979999998</v>
      </c>
      <c r="H29" s="144">
        <v>76145.78</v>
      </c>
      <c r="I29" s="144">
        <v>76287.06</v>
      </c>
      <c r="J29" s="124">
        <f t="shared" si="5"/>
        <v>95.400884250547023</v>
      </c>
      <c r="K29" s="153">
        <f t="shared" si="6"/>
        <v>-3700.6150199999975</v>
      </c>
      <c r="L29" s="124">
        <f t="shared" si="7"/>
        <v>100</v>
      </c>
      <c r="M29" s="124">
        <f t="shared" si="8"/>
        <v>0</v>
      </c>
      <c r="N29" s="124">
        <f t="shared" si="9"/>
        <v>100</v>
      </c>
      <c r="O29" s="124">
        <f t="shared" si="10"/>
        <v>0</v>
      </c>
    </row>
    <row r="30" spans="1:15" s="84" customFormat="1" ht="0.75" hidden="1" customHeight="1">
      <c r="A30" s="122"/>
      <c r="B30" s="133"/>
      <c r="C30" s="150"/>
      <c r="D30" s="139"/>
      <c r="E30" s="138"/>
      <c r="F30" s="138"/>
      <c r="G30" s="139"/>
      <c r="H30" s="138"/>
      <c r="I30" s="138"/>
      <c r="J30" s="126"/>
      <c r="K30" s="127"/>
      <c r="L30" s="126"/>
      <c r="M30" s="124">
        <f t="shared" si="8"/>
        <v>0</v>
      </c>
      <c r="N30" s="124" t="e">
        <f t="shared" si="9"/>
        <v>#DIV/0!</v>
      </c>
      <c r="O30" s="124">
        <f t="shared" si="10"/>
        <v>0</v>
      </c>
    </row>
    <row r="31" spans="1:15" hidden="1">
      <c r="A31" s="125"/>
      <c r="B31" s="116"/>
      <c r="C31" s="151"/>
      <c r="D31" s="147"/>
      <c r="E31" s="144"/>
      <c r="F31" s="144"/>
      <c r="G31" s="147"/>
      <c r="H31" s="144"/>
      <c r="I31" s="144"/>
      <c r="J31" s="126"/>
      <c r="K31" s="127"/>
      <c r="L31" s="126"/>
      <c r="M31" s="124">
        <f t="shared" si="8"/>
        <v>0</v>
      </c>
      <c r="N31" s="124" t="e">
        <f t="shared" si="9"/>
        <v>#DIV/0!</v>
      </c>
      <c r="O31" s="124">
        <f t="shared" si="10"/>
        <v>0</v>
      </c>
    </row>
    <row r="32" spans="1:15" s="84" customFormat="1" ht="0.75" customHeight="1">
      <c r="A32" s="113"/>
      <c r="B32" s="116"/>
      <c r="C32" s="151"/>
      <c r="D32" s="139"/>
      <c r="E32" s="138"/>
      <c r="F32" s="138"/>
      <c r="G32" s="139"/>
      <c r="H32" s="138"/>
      <c r="I32" s="138"/>
      <c r="J32" s="126"/>
      <c r="K32" s="127"/>
      <c r="L32" s="126"/>
      <c r="M32" s="124">
        <f t="shared" si="8"/>
        <v>0</v>
      </c>
      <c r="N32" s="124" t="e">
        <f t="shared" si="9"/>
        <v>#DIV/0!</v>
      </c>
      <c r="O32" s="124">
        <f t="shared" si="10"/>
        <v>0</v>
      </c>
    </row>
    <row r="33" spans="1:15" ht="93.75" customHeight="1">
      <c r="A33" s="129" t="s">
        <v>93</v>
      </c>
      <c r="B33" s="130">
        <v>956</v>
      </c>
      <c r="C33" s="151"/>
      <c r="D33" s="139">
        <f t="shared" ref="D33" si="15">D35+D36+D37+D38</f>
        <v>125548.78196999998</v>
      </c>
      <c r="E33" s="138">
        <f>E35+E36+E37+E38</f>
        <v>137101.81</v>
      </c>
      <c r="F33" s="138">
        <f t="shared" ref="F33" si="16">F35+F36+F37+F38</f>
        <v>136331.81</v>
      </c>
      <c r="G33" s="139">
        <f t="shared" ref="G33" si="17">G35+G36+G37+G38</f>
        <v>127262.466</v>
      </c>
      <c r="H33" s="138">
        <f>H35+H36+H37+H38</f>
        <v>137101.81</v>
      </c>
      <c r="I33" s="138">
        <f t="shared" ref="I33" si="18">I35+I36+I37+I38</f>
        <v>136331.81</v>
      </c>
      <c r="J33" s="124">
        <f t="shared" ref="J33:J39" si="19">G33/D33*100</f>
        <v>101.36495472366232</v>
      </c>
      <c r="K33" s="153">
        <f t="shared" ref="K33:K39" si="20">G33-D33</f>
        <v>1713.6840300000185</v>
      </c>
      <c r="L33" s="124">
        <f t="shared" ref="L33:L39" si="21">H33/E33*100</f>
        <v>100</v>
      </c>
      <c r="M33" s="124">
        <f t="shared" si="8"/>
        <v>0</v>
      </c>
      <c r="N33" s="124">
        <f t="shared" si="9"/>
        <v>100</v>
      </c>
      <c r="O33" s="124">
        <f t="shared" si="10"/>
        <v>0</v>
      </c>
    </row>
    <row r="34" spans="1:15">
      <c r="A34" s="125" t="s">
        <v>90</v>
      </c>
      <c r="B34" s="116"/>
      <c r="C34" s="151"/>
      <c r="D34" s="137">
        <f t="shared" ref="D34:F34" si="22">D33/D39*100</f>
        <v>9.4469501219765029</v>
      </c>
      <c r="E34" s="141">
        <f t="shared" si="22"/>
        <v>11.556209799034004</v>
      </c>
      <c r="F34" s="141">
        <f t="shared" si="22"/>
        <v>11.276354757728384</v>
      </c>
      <c r="G34" s="137">
        <f t="shared" ref="G34:I34" si="23">G33/G39*100</f>
        <v>9.5218005474785787</v>
      </c>
      <c r="H34" s="141">
        <f t="shared" si="23"/>
        <v>11.556209799034004</v>
      </c>
      <c r="I34" s="141">
        <f t="shared" si="23"/>
        <v>11.276354757728384</v>
      </c>
      <c r="J34" s="126"/>
      <c r="K34" s="127"/>
      <c r="L34" s="124"/>
      <c r="M34" s="126"/>
      <c r="N34" s="126"/>
      <c r="O34" s="124"/>
    </row>
    <row r="35" spans="1:15" ht="18.75" customHeight="1">
      <c r="A35" s="113" t="s">
        <v>86</v>
      </c>
      <c r="B35" s="116"/>
      <c r="C35" s="148" t="s">
        <v>111</v>
      </c>
      <c r="D35" s="147">
        <v>8969.7669999999998</v>
      </c>
      <c r="E35" s="144">
        <v>10953.98</v>
      </c>
      <c r="F35" s="144">
        <v>10653.98</v>
      </c>
      <c r="G35" s="147">
        <v>9366.652</v>
      </c>
      <c r="H35" s="144">
        <v>10953.98</v>
      </c>
      <c r="I35" s="144">
        <v>10653.98</v>
      </c>
      <c r="J35" s="124">
        <f t="shared" si="19"/>
        <v>104.42469687339704</v>
      </c>
      <c r="K35" s="153">
        <f t="shared" si="20"/>
        <v>396.88500000000022</v>
      </c>
      <c r="L35" s="124">
        <f t="shared" si="21"/>
        <v>100</v>
      </c>
      <c r="M35" s="124">
        <f t="shared" si="8"/>
        <v>0</v>
      </c>
      <c r="N35" s="124">
        <f t="shared" si="9"/>
        <v>100</v>
      </c>
      <c r="O35" s="124">
        <f t="shared" si="10"/>
        <v>0</v>
      </c>
    </row>
    <row r="36" spans="1:15" ht="25.5" customHeight="1">
      <c r="A36" s="113" t="s">
        <v>94</v>
      </c>
      <c r="B36" s="134"/>
      <c r="C36" s="148" t="s">
        <v>112</v>
      </c>
      <c r="D36" s="147">
        <v>110855.29996999999</v>
      </c>
      <c r="E36" s="144">
        <v>125847.83</v>
      </c>
      <c r="F36" s="144">
        <v>125677.83</v>
      </c>
      <c r="G36" s="147">
        <v>112172.099</v>
      </c>
      <c r="H36" s="144">
        <v>125847.83</v>
      </c>
      <c r="I36" s="144">
        <v>125677.83</v>
      </c>
      <c r="J36" s="124">
        <f t="shared" si="19"/>
        <v>101.18785392340858</v>
      </c>
      <c r="K36" s="153">
        <f t="shared" si="20"/>
        <v>1316.7990300000092</v>
      </c>
      <c r="L36" s="124">
        <f t="shared" si="21"/>
        <v>100</v>
      </c>
      <c r="M36" s="124">
        <f t="shared" si="8"/>
        <v>0</v>
      </c>
      <c r="N36" s="124">
        <f t="shared" si="9"/>
        <v>100</v>
      </c>
      <c r="O36" s="124">
        <f t="shared" si="10"/>
        <v>0</v>
      </c>
    </row>
    <row r="37" spans="1:15" s="84" customFormat="1" ht="18" customHeight="1">
      <c r="A37" s="113" t="s">
        <v>88</v>
      </c>
      <c r="B37" s="134"/>
      <c r="C37" s="148" t="s">
        <v>113</v>
      </c>
      <c r="D37" s="147">
        <v>5423.7150000000001</v>
      </c>
      <c r="E37" s="144">
        <v>0</v>
      </c>
      <c r="F37" s="144">
        <v>0</v>
      </c>
      <c r="G37" s="147">
        <v>5423.7150000000001</v>
      </c>
      <c r="H37" s="144">
        <v>0</v>
      </c>
      <c r="I37" s="144">
        <v>0</v>
      </c>
      <c r="J37" s="124">
        <f t="shared" si="19"/>
        <v>100</v>
      </c>
      <c r="K37" s="153">
        <f t="shared" si="20"/>
        <v>0</v>
      </c>
      <c r="L37" s="124"/>
      <c r="M37" s="124">
        <f t="shared" si="8"/>
        <v>0</v>
      </c>
      <c r="N37" s="124"/>
      <c r="O37" s="124">
        <f t="shared" si="10"/>
        <v>0</v>
      </c>
    </row>
    <row r="38" spans="1:15" ht="36" customHeight="1">
      <c r="A38" s="113" t="s">
        <v>95</v>
      </c>
      <c r="B38" s="134"/>
      <c r="C38" s="148" t="s">
        <v>114</v>
      </c>
      <c r="D38" s="147">
        <v>300</v>
      </c>
      <c r="E38" s="144">
        <v>300</v>
      </c>
      <c r="F38" s="144">
        <v>0</v>
      </c>
      <c r="G38" s="147">
        <v>300</v>
      </c>
      <c r="H38" s="144">
        <v>300</v>
      </c>
      <c r="I38" s="144">
        <v>0</v>
      </c>
      <c r="J38" s="124">
        <f t="shared" si="19"/>
        <v>100</v>
      </c>
      <c r="K38" s="153">
        <f t="shared" si="20"/>
        <v>0</v>
      </c>
      <c r="L38" s="124">
        <f t="shared" si="21"/>
        <v>100</v>
      </c>
      <c r="M38" s="124">
        <f t="shared" si="8"/>
        <v>0</v>
      </c>
      <c r="N38" s="124"/>
      <c r="O38" s="124">
        <f t="shared" si="10"/>
        <v>0</v>
      </c>
    </row>
    <row r="39" spans="1:15" s="84" customFormat="1" ht="30.75" customHeight="1">
      <c r="A39" s="114" t="s">
        <v>96</v>
      </c>
      <c r="B39" s="135"/>
      <c r="C39" s="150"/>
      <c r="D39" s="139">
        <f t="shared" ref="D39:F39" si="24">D8+D19+D23+D30+D33</f>
        <v>1328987.4546699999</v>
      </c>
      <c r="E39" s="138">
        <f t="shared" si="24"/>
        <v>1186390.801</v>
      </c>
      <c r="F39" s="138">
        <f t="shared" si="24"/>
        <v>1209006.0390000001</v>
      </c>
      <c r="G39" s="139">
        <f t="shared" ref="G39:I39" si="25">G8+G19+G23+G30+G33</f>
        <v>1336537.82565</v>
      </c>
      <c r="H39" s="138">
        <f t="shared" si="25"/>
        <v>1186390.801</v>
      </c>
      <c r="I39" s="138">
        <f t="shared" si="25"/>
        <v>1209006.0390000001</v>
      </c>
      <c r="J39" s="124">
        <f t="shared" si="19"/>
        <v>100.56812959019805</v>
      </c>
      <c r="K39" s="153">
        <f t="shared" si="20"/>
        <v>7550.3709800001234</v>
      </c>
      <c r="L39" s="124">
        <f t="shared" si="21"/>
        <v>100</v>
      </c>
      <c r="M39" s="124">
        <f t="shared" si="8"/>
        <v>0</v>
      </c>
      <c r="N39" s="124">
        <f t="shared" si="9"/>
        <v>100</v>
      </c>
      <c r="O39" s="124">
        <f t="shared" si="10"/>
        <v>0</v>
      </c>
    </row>
    <row r="42" spans="1:15">
      <c r="A42" s="152" t="s">
        <v>127</v>
      </c>
      <c r="B42" s="118"/>
      <c r="I42" s="192"/>
      <c r="J42" s="192"/>
    </row>
    <row r="43" spans="1:15">
      <c r="A43" s="186" t="s">
        <v>118</v>
      </c>
      <c r="B43" s="186"/>
      <c r="I43" s="192"/>
      <c r="J43" s="192"/>
      <c r="M43" s="117" t="s">
        <v>128</v>
      </c>
    </row>
    <row r="45" spans="1:15" s="117" customFormat="1">
      <c r="A45" s="117" t="s">
        <v>129</v>
      </c>
    </row>
    <row r="46" spans="1:15" s="117" customFormat="1">
      <c r="J46" s="140"/>
    </row>
  </sheetData>
  <mergeCells count="20">
    <mergeCell ref="E5:E6"/>
    <mergeCell ref="K1:N1"/>
    <mergeCell ref="F5:F6"/>
    <mergeCell ref="A2:O2"/>
    <mergeCell ref="A43:B43"/>
    <mergeCell ref="G4:I4"/>
    <mergeCell ref="G5:G6"/>
    <mergeCell ref="H5:H6"/>
    <mergeCell ref="I5:I6"/>
    <mergeCell ref="D4:F4"/>
    <mergeCell ref="I42:J42"/>
    <mergeCell ref="I43:J43"/>
    <mergeCell ref="C4:C6"/>
    <mergeCell ref="A4:A6"/>
    <mergeCell ref="B4:B6"/>
    <mergeCell ref="J4:O4"/>
    <mergeCell ref="J5:K5"/>
    <mergeCell ref="L5:M5"/>
    <mergeCell ref="N5:O5"/>
    <mergeCell ref="D5:D6"/>
  </mergeCells>
  <pageMargins left="0" right="0" top="0.19685039370078741" bottom="0.15748031496062992" header="0.31496062992125984" footer="0.31496062992125984"/>
  <pageSetup paperSize="9" scale="7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2015-12-25T04:13:25Z</dcterms:modified>
</cp:coreProperties>
</file>