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L42" i="2" l="1"/>
  <c r="J42" i="2"/>
  <c r="L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L15" i="2"/>
  <c r="K15" i="2"/>
  <c r="J15" i="2"/>
  <c r="L14" i="2"/>
  <c r="K14" i="2"/>
  <c r="J14" i="2"/>
  <c r="M13" i="2"/>
  <c r="L13" i="2"/>
  <c r="K13" i="2"/>
  <c r="J13" i="2"/>
  <c r="H16" i="2" l="1"/>
  <c r="F16" i="2"/>
  <c r="G22" i="2"/>
  <c r="C16" i="2" l="1"/>
  <c r="C11" i="2"/>
  <c r="H12" i="2" l="1"/>
  <c r="K12" i="2" l="1"/>
  <c r="J12" i="2"/>
  <c r="M12" i="2"/>
  <c r="L12" i="2"/>
  <c r="G18" i="2"/>
  <c r="E16" i="2"/>
  <c r="E11" i="2" s="1"/>
  <c r="C32" i="2"/>
  <c r="C31" i="2" s="1"/>
  <c r="E32" i="2"/>
  <c r="E31" i="2" s="1"/>
  <c r="C41" i="2"/>
  <c r="E41" i="2"/>
  <c r="C39" i="2"/>
  <c r="E39" i="2"/>
  <c r="C36" i="2"/>
  <c r="E36" i="2"/>
  <c r="C34" i="2"/>
  <c r="E34" i="2"/>
  <c r="C26" i="2"/>
  <c r="C25" i="2" s="1"/>
  <c r="E26" i="2"/>
  <c r="E25" i="2" s="1"/>
  <c r="C23" i="2"/>
  <c r="E23" i="2"/>
  <c r="C19" i="2"/>
  <c r="E19" i="2"/>
  <c r="C14" i="2"/>
  <c r="C12" i="2"/>
  <c r="E14" i="2"/>
  <c r="E12" i="2"/>
  <c r="C30" i="2" l="1"/>
  <c r="C29" i="2" s="1"/>
  <c r="E30" i="2"/>
  <c r="E29" i="2" s="1"/>
  <c r="C10" i="2"/>
  <c r="C43" i="2" s="1"/>
  <c r="E10" i="2"/>
  <c r="E43" i="2" s="1"/>
  <c r="H32" i="2"/>
  <c r="F32" i="2"/>
  <c r="F12" i="2"/>
  <c r="G14" i="2"/>
  <c r="H14" i="2"/>
  <c r="F14" i="2"/>
  <c r="D28" i="2"/>
  <c r="D27" i="2"/>
  <c r="D26" i="2" s="1"/>
  <c r="D34" i="2" l="1"/>
  <c r="D22" i="2"/>
  <c r="D13" i="2"/>
  <c r="D24" i="2"/>
  <c r="D21" i="2"/>
  <c r="D17" i="2"/>
  <c r="D12" i="2"/>
  <c r="D20" i="2"/>
  <c r="D19" i="2"/>
  <c r="D16" i="2"/>
  <c r="D40" i="2"/>
  <c r="D37" i="2"/>
  <c r="D39" i="2"/>
  <c r="D36" i="2"/>
  <c r="D33" i="2"/>
  <c r="D38" i="2"/>
  <c r="D35" i="2"/>
  <c r="D23" i="2"/>
  <c r="D41" i="2"/>
  <c r="D42" i="2" l="1"/>
  <c r="D30" i="2"/>
  <c r="D31" i="2"/>
  <c r="D32" i="2"/>
  <c r="H19" i="2"/>
  <c r="F19" i="2"/>
  <c r="H26" i="2"/>
  <c r="F26" i="2"/>
  <c r="H41" i="2"/>
  <c r="F41" i="2"/>
  <c r="G35" i="2"/>
  <c r="H34" i="2"/>
  <c r="F34" i="2"/>
  <c r="G24" i="2"/>
  <c r="H23" i="2"/>
  <c r="F23" i="2"/>
  <c r="D29" i="2" l="1"/>
  <c r="D10" i="2"/>
  <c r="D11" i="2"/>
  <c r="D25" i="2"/>
  <c r="F36" i="2" l="1"/>
  <c r="F11" i="2"/>
  <c r="G28" i="2"/>
  <c r="G23" i="2"/>
  <c r="H11" i="2" l="1"/>
  <c r="K11" i="2" l="1"/>
  <c r="J11" i="2"/>
  <c r="M11" i="2"/>
  <c r="L11" i="2"/>
  <c r="H36" i="2"/>
  <c r="F39" i="2"/>
  <c r="G34" i="2"/>
  <c r="G38" i="2"/>
  <c r="H39" i="2"/>
  <c r="G17" i="2"/>
  <c r="I13" i="2" l="1"/>
  <c r="G16" i="2"/>
  <c r="G40" i="2"/>
  <c r="G37" i="2"/>
  <c r="G33" i="2"/>
  <c r="F25" i="2"/>
  <c r="H31" i="2"/>
  <c r="F31" i="2"/>
  <c r="F30" i="2" s="1"/>
  <c r="F29" i="2" s="1"/>
  <c r="H30" i="2" l="1"/>
  <c r="I34" i="2" s="1"/>
  <c r="I24" i="2"/>
  <c r="I14" i="2"/>
  <c r="I15" i="2"/>
  <c r="I35" i="2"/>
  <c r="I17" i="2"/>
  <c r="I23" i="2"/>
  <c r="I19" i="2"/>
  <c r="I16" i="2"/>
  <c r="I12" i="2"/>
  <c r="G39" i="2"/>
  <c r="I37" i="2" l="1"/>
  <c r="I38" i="2"/>
  <c r="I33" i="2"/>
  <c r="H29" i="2"/>
  <c r="I41" i="2" s="1"/>
  <c r="I40" i="2"/>
  <c r="I36" i="2"/>
  <c r="I39" i="2"/>
  <c r="I30" i="2" l="1"/>
  <c r="I42" i="2"/>
  <c r="I32" i="2"/>
  <c r="I31" i="2"/>
  <c r="G36" i="2" l="1"/>
  <c r="G32" i="2" l="1"/>
  <c r="G27" i="2"/>
  <c r="G21" i="2"/>
  <c r="G20" i="2"/>
  <c r="G13" i="2"/>
  <c r="F10" i="2" l="1"/>
  <c r="F43" i="2" s="1"/>
  <c r="G12" i="2" l="1"/>
  <c r="G19" i="2"/>
  <c r="G26" i="2"/>
  <c r="G31" i="2"/>
  <c r="I22" i="2" l="1"/>
  <c r="I20" i="2"/>
  <c r="I21" i="2"/>
  <c r="G10" i="2"/>
  <c r="G11" i="2"/>
  <c r="G30" i="2"/>
  <c r="G25" i="2"/>
  <c r="I27" i="2" l="1"/>
  <c r="H25" i="2"/>
  <c r="I28" i="2"/>
  <c r="H10" i="2" l="1"/>
  <c r="I26" i="2"/>
  <c r="K10" i="2" l="1"/>
  <c r="J10" i="2"/>
  <c r="M10" i="2"/>
  <c r="L10" i="2"/>
  <c r="I11" i="2"/>
  <c r="H43" i="2"/>
  <c r="I25" i="2"/>
  <c r="M43" i="2" l="1"/>
  <c r="L43" i="2"/>
  <c r="K43" i="2"/>
  <c r="J43" i="2"/>
  <c r="I29" i="2"/>
  <c r="I10" i="2"/>
  <c r="G42" i="2"/>
  <c r="G29" i="2" l="1"/>
  <c r="G43" i="2"/>
  <c r="G41" i="2"/>
</calcChain>
</file>

<file path=xl/sharedStrings.xml><?xml version="1.0" encoding="utf-8"?>
<sst xmlns="http://schemas.openxmlformats.org/spreadsheetml/2006/main" count="92" uniqueCount="85">
  <si>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</si>
  <si>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</si>
  <si>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</si>
  <si>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</si>
  <si>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</si>
  <si>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</si>
  <si>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</si>
  <si>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</si>
  <si>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</si>
  <si>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</si>
  <si>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</si>
  <si>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</si>
  <si>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</si>
  <si>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</si>
  <si>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</si>
  <si>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</si>
  <si>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</si>
  <si>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</si>
  <si>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</si>
  <si>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</si>
  <si>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</si>
  <si>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</si>
  <si>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</si>
  <si>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</si>
  <si>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</si>
  <si>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</si>
  <si>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</si>
  <si>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</si>
  <si>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</si>
  <si>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</si>
  <si>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</si>
  <si>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</si>
  <si>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</si>
  <si>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</si>
  <si>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</si>
  <si>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</si>
  <si>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</si>
  <si>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</si>
  <si>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</si>
  <si>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</si>
  <si>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</si>
  <si>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</si>
  <si>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</si>
  <si>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</si>
  <si>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</si>
  <si>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928 1 08 00000 00 0000 110</t>
  </si>
  <si>
    <t>928 1 11 09045 10 0000 120</t>
  </si>
  <si>
    <t>928 2 00 00000 00 0000 000</t>
  </si>
  <si>
    <t>928 2 02 00000 00 0000 000</t>
  </si>
  <si>
    <t>928 2 02 01000 00 0000 151</t>
  </si>
  <si>
    <t>928 2 02 01001 00 0000 151</t>
  </si>
  <si>
    <t>928 2 02 01001 10 0000 151</t>
  </si>
  <si>
    <t>928 2 02 02999 10 0000 151</t>
  </si>
  <si>
    <t>928 2 02 03000 00 0000 151</t>
  </si>
  <si>
    <t>928 2 02 03015 10 0000 151</t>
  </si>
  <si>
    <t>928 2 02 03003 10 0000 151</t>
  </si>
  <si>
    <t>928 2 02 04000 00 0000 151</t>
  </si>
  <si>
    <t xml:space="preserve">928 2 02 04999 10 0000 151 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</si>
  <si>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</si>
  <si>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</si>
  <si>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</si>
  <si>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</si>
  <si>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</si>
  <si>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928 1 08 04020 01 0000 110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</si>
  <si>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</si>
  <si>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</si>
  <si>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928 2 02 02000 00 0000 151</t>
  </si>
  <si>
    <t>Субсидии бюджетам субъектов РФ и муниципальных образований</t>
  </si>
  <si>
    <t>928 2 07 00000 00 0000 000</t>
  </si>
  <si>
    <t>Прочие безвозмездные поступления в бюджеты поселений</t>
  </si>
  <si>
    <t>928 2 07 05000 10 0000 000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</si>
  <si>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</si>
  <si>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</si>
  <si>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</si>
  <si>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</si>
  <si>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</si>
  <si>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</si>
  <si>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</si>
  <si>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Утввержденные бюджетные назначения по решению Совета депутатов от 30.12.2014 № 46</t>
  </si>
  <si>
    <t>Отклонение от утвержденных бюджетных назначений по отчету от решения Совета депутатов от 30.12.2014 № 46</t>
  </si>
  <si>
    <t>Единый сельскохозяйственный налог</t>
  </si>
  <si>
    <t>182 1 05 03000 00 0000 110</t>
  </si>
  <si>
    <t>исполнения доходов бюджета Тырского сельского поселения  Ульчского муниципального района  Хабаровского края                                                                                                           за 2014 год</t>
  </si>
  <si>
    <t>Исполнено за 2013 год (ф.0503117)</t>
  </si>
  <si>
    <t>Исполнено за 2014 год (ф.0503117)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</si>
</sst>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0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0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1" fillId="0" borderId="4" xfId="0" applyNumberFormat="1" applyFont="1" applyBorder="1" applyAlignment="1">
      <alignment horizontal="center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" fontId="10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wrapText="1"/>
    </xf>
    <xf numFmtId="4" fontId="17" fillId="2" borderId="4" xfId="0" applyNumberFormat="1" applyFont="1" applyFill="1" applyBorder="1" applyAlignment="1">
      <alignment horizontal="center"/>
    </xf>
    <xf numFmtId="0" fontId="7" fillId="0" borderId="2" xfId="0" applyNumberFormat="1" applyFont="1" applyFill="1" applyBorder="1" applyAlignment="1" applyProtection="1">
      <alignment horizontal="left" wrapText="1" indent="1"/>
    </xf>
    <xf numFmtId="0" fontId="18" fillId="0" borderId="4" xfId="0" applyFont="1" applyBorder="1"/>
    <xf numFmtId="4" fontId="17" fillId="0" borderId="4" xfId="0" applyNumberFormat="1" applyFont="1" applyBorder="1" applyAlignment="1">
      <alignment horizontal="center"/>
    </xf>
    <xf numFmtId="0" fontId="18" fillId="0" borderId="0" xfId="0" applyFont="1"/>
    <xf numFmtId="4" fontId="15" fillId="0" borderId="4" xfId="0" applyNumberFormat="1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0" fillId="0" borderId="1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7" customFormat="1" x14ac:dyDescent="0.25"/>
    <row r="13" ht="33" customHeight="1" x14ac:dyDescent="0.25"/>
    <row r="18" ht="56.25" customHeight="1" x14ac:dyDescent="0.25"/>
    <row r="19" ht="56.25" customHeight="1" x14ac:dyDescent="0.25"/>
    <row r="24" s="15" customFormat="1" x14ac:dyDescent="0.25"/>
    <row r="25" s="16" customFormat="1" x14ac:dyDescent="0.25"/>
    <row r="26" s="16" customFormat="1" x14ac:dyDescent="0.25"/>
    <row r="27" s="16" customFormat="1" x14ac:dyDescent="0.25"/>
    <row r="33" s="15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5" customFormat="1" x14ac:dyDescent="0.25"/>
    <row r="42" s="15" customFormat="1" x14ac:dyDescent="0.25"/>
    <row r="44" s="14" customFormat="1" x14ac:dyDescent="0.25"/>
    <row r="45" s="14" customFormat="1" x14ac:dyDescent="0.25"/>
    <row r="51" s="14" customFormat="1" ht="150" customHeight="1" x14ac:dyDescent="0.25"/>
    <row r="55" s="15" customFormat="1" x14ac:dyDescent="0.25"/>
    <row r="63" s="16" customFormat="1" x14ac:dyDescent="0.25"/>
    <row r="65" s="16" customFormat="1" x14ac:dyDescent="0.25"/>
    <row r="66" s="14" customFormat="1" x14ac:dyDescent="0.25"/>
    <row r="67" s="15" customFormat="1" x14ac:dyDescent="0.25"/>
    <row r="68" s="15" customFormat="1" x14ac:dyDescent="0.25"/>
    <row r="69" s="16" customFormat="1" x14ac:dyDescent="0.25"/>
    <row r="70" s="14" customFormat="1" x14ac:dyDescent="0.25"/>
    <row r="71" s="15" customFormat="1" x14ac:dyDescent="0.25"/>
    <row r="72" s="15" customFormat="1" x14ac:dyDescent="0.25"/>
    <row r="73" s="16" customFormat="1" x14ac:dyDescent="0.25"/>
    <row r="74" s="15" customFormat="1" x14ac:dyDescent="0.25"/>
    <row r="75" s="16" customFormat="1" x14ac:dyDescent="0.25"/>
    <row r="77" s="17" customFormat="1" x14ac:dyDescent="0.25"/>
    <row r="78" s="14" customFormat="1" x14ac:dyDescent="0.25"/>
    <row r="83" s="16" customFormat="1" x14ac:dyDescent="0.25"/>
    <row r="84" s="16" customFormat="1" x14ac:dyDescent="0.25"/>
    <row r="86" s="17" customFormat="1" x14ac:dyDescent="0.25"/>
    <row r="94" s="15" customFormat="1" x14ac:dyDescent="0.25"/>
    <row r="95" s="15" customFormat="1" x14ac:dyDescent="0.25"/>
    <row r="96" s="16" customFormat="1" x14ac:dyDescent="0.25"/>
    <row r="97" s="14" customFormat="1" ht="33" customHeight="1" x14ac:dyDescent="0.25"/>
    <row r="98" s="15" customFormat="1" x14ac:dyDescent="0.25"/>
    <row r="99" s="15" customFormat="1" x14ac:dyDescent="0.25"/>
    <row r="100" s="16" customFormat="1" x14ac:dyDescent="0.25"/>
    <row r="101" s="15" customFormat="1" x14ac:dyDescent="0.25"/>
    <row r="102" s="16" customFormat="1" x14ac:dyDescent="0.25"/>
    <row r="103" s="14" customFormat="1" x14ac:dyDescent="0.25"/>
    <row r="104" s="14" customFormat="1" x14ac:dyDescent="0.25"/>
    <row r="105" s="39" customFormat="1" x14ac:dyDescent="0.25"/>
    <row r="106" s="14" customFormat="1" x14ac:dyDescent="0.25"/>
    <row r="107" s="15" customFormat="1" x14ac:dyDescent="0.25"/>
    <row r="108" s="16" customFormat="1" x14ac:dyDescent="0.25"/>
    <row r="110" s="17" customFormat="1" x14ac:dyDescent="0.25"/>
    <row r="111" s="17" customFormat="1" x14ac:dyDescent="0.25"/>
    <row r="112" s="42" customFormat="1" x14ac:dyDescent="0.25"/>
    <row r="113" s="42" customFormat="1" x14ac:dyDescent="0.25"/>
    <row r="114" s="42" customFormat="1" x14ac:dyDescent="0.25"/>
    <row r="115" s="42" customFormat="1" x14ac:dyDescent="0.25"/>
    <row r="116" s="45" customFormat="1" x14ac:dyDescent="0.25"/>
    <row r="117" s="45" customFormat="1" x14ac:dyDescent="0.25"/>
    <row r="124" s="14" customFormat="1" x14ac:dyDescent="0.25"/>
    <row r="125" s="14" customFormat="1" x14ac:dyDescent="0.25"/>
    <row r="126" s="14" customFormat="1" x14ac:dyDescent="0.25"/>
    <row r="127" s="33" customFormat="1" x14ac:dyDescent="0.25"/>
    <row r="128" s="16" customFormat="1" x14ac:dyDescent="0.25"/>
    <row r="129" s="14" customFormat="1" x14ac:dyDescent="0.25"/>
    <row r="130" s="14" customFormat="1" x14ac:dyDescent="0.25"/>
    <row r="131" s="33" customFormat="1" x14ac:dyDescent="0.25"/>
    <row r="132" s="14" customFormat="1" ht="23.25" customHeight="1" x14ac:dyDescent="0.25"/>
    <row r="133" s="14" customFormat="1" x14ac:dyDescent="0.25"/>
    <row r="134" s="33" customFormat="1" x14ac:dyDescent="0.25"/>
    <row r="135" s="33" customFormat="1" x14ac:dyDescent="0.25"/>
    <row r="137" s="17" customFormat="1" x14ac:dyDescent="0.25"/>
    <row r="138" s="14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workbookViewId="0">
      <selection activeCell="H5" sqref="H5:I6"/>
    </sheetView>
  </sheetViews>
  <sheetFormatPr defaultRowHeight="15" x14ac:dyDescent="0.25"/>
  <cols>
    <col min="1" max="1" width="39.42578125" customWidth="1"/>
    <col min="2" max="2" width="21" customWidth="1"/>
    <col min="3" max="3" width="12.28515625" customWidth="1"/>
    <col min="4" max="4" width="8" customWidth="1"/>
    <col min="5" max="5" width="12.42578125" customWidth="1"/>
    <col min="6" max="6" width="11.5703125" style="17" customWidth="1"/>
    <col min="7" max="7" width="8.28515625" customWidth="1"/>
    <col min="8" max="8" width="12" style="17" customWidth="1"/>
    <col min="9" max="9" width="7.140625" style="17" customWidth="1"/>
    <col min="10" max="10" width="10.140625" customWidth="1"/>
    <col min="11" max="11" width="6.5703125" customWidth="1"/>
    <col min="12" max="12" width="11.85546875" customWidth="1"/>
    <col min="13" max="13" width="6.710937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6" t="s">
        <v>20</v>
      </c>
      <c r="K1" s="66"/>
    </row>
    <row r="2" spans="1:13" ht="16.5" x14ac:dyDescent="0.25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3" ht="33.75" customHeight="1" x14ac:dyDescent="0.25">
      <c r="A3" s="74" t="s">
        <v>82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19"/>
      <c r="M3" s="19"/>
    </row>
    <row r="4" spans="1:13" ht="26.25" customHeight="1" x14ac:dyDescent="0.25">
      <c r="A4" s="1"/>
      <c r="B4" s="2"/>
      <c r="C4" s="2"/>
      <c r="D4" s="2"/>
      <c r="E4" s="1"/>
      <c r="F4" s="20"/>
      <c r="G4" s="1"/>
      <c r="H4" s="21"/>
      <c r="I4" s="21"/>
      <c r="J4" s="85" t="s">
        <v>21</v>
      </c>
      <c r="K4" s="85"/>
    </row>
    <row r="5" spans="1:13" ht="36.75" customHeight="1" x14ac:dyDescent="0.25">
      <c r="A5" s="82" t="s">
        <v>1</v>
      </c>
      <c r="B5" s="82" t="s">
        <v>2</v>
      </c>
      <c r="C5" s="75" t="s">
        <v>83</v>
      </c>
      <c r="D5" s="76"/>
      <c r="E5" s="82" t="s">
        <v>78</v>
      </c>
      <c r="F5" s="79" t="s">
        <v>35</v>
      </c>
      <c r="G5" s="71" t="s">
        <v>79</v>
      </c>
      <c r="H5" s="75" t="s">
        <v>84</v>
      </c>
      <c r="I5" s="76"/>
      <c r="J5" s="67" t="s">
        <v>76</v>
      </c>
      <c r="K5" s="68"/>
      <c r="L5" s="56" t="s">
        <v>77</v>
      </c>
      <c r="M5" s="57"/>
    </row>
    <row r="6" spans="1:13" ht="159" customHeight="1" x14ac:dyDescent="0.25">
      <c r="A6" s="83"/>
      <c r="B6" s="83"/>
      <c r="C6" s="77"/>
      <c r="D6" s="78"/>
      <c r="E6" s="83"/>
      <c r="F6" s="80"/>
      <c r="G6" s="72"/>
      <c r="H6" s="77"/>
      <c r="I6" s="78"/>
      <c r="J6" s="69"/>
      <c r="K6" s="70"/>
      <c r="L6" s="58"/>
      <c r="M6" s="59"/>
    </row>
    <row r="7" spans="1:13" ht="39" customHeight="1" x14ac:dyDescent="0.25">
      <c r="A7" s="84"/>
      <c r="B7" s="84"/>
      <c r="C7" s="22" t="s">
        <v>3</v>
      </c>
      <c r="D7" s="22" t="s">
        <v>36</v>
      </c>
      <c r="E7" s="84"/>
      <c r="F7" s="81"/>
      <c r="G7" s="3" t="s">
        <v>3</v>
      </c>
      <c r="H7" s="22" t="s">
        <v>3</v>
      </c>
      <c r="I7" s="22" t="s">
        <v>36</v>
      </c>
      <c r="J7" s="3" t="s">
        <v>3</v>
      </c>
      <c r="K7" s="3" t="s">
        <v>4</v>
      </c>
      <c r="L7" s="3" t="s">
        <v>3</v>
      </c>
      <c r="M7" s="3" t="s">
        <v>4</v>
      </c>
    </row>
    <row r="8" spans="1:13" s="9" customFormat="1" ht="11.25" customHeight="1" x14ac:dyDescent="0.25">
      <c r="A8" s="64">
        <v>1</v>
      </c>
      <c r="B8" s="64">
        <v>2</v>
      </c>
      <c r="C8" s="54">
        <v>3</v>
      </c>
      <c r="D8" s="54">
        <v>4</v>
      </c>
      <c r="E8" s="64">
        <v>5</v>
      </c>
      <c r="F8" s="54">
        <v>6</v>
      </c>
      <c r="G8" s="64">
        <v>7</v>
      </c>
      <c r="H8" s="54">
        <v>8</v>
      </c>
      <c r="I8" s="54">
        <v>9</v>
      </c>
      <c r="J8" s="62">
        <v>10</v>
      </c>
      <c r="K8" s="62">
        <v>11</v>
      </c>
      <c r="L8" s="60">
        <v>12</v>
      </c>
      <c r="M8" s="60">
        <v>13</v>
      </c>
    </row>
    <row r="9" spans="1:13" ht="6" customHeight="1" x14ac:dyDescent="0.25">
      <c r="A9" s="65"/>
      <c r="B9" s="65"/>
      <c r="C9" s="55"/>
      <c r="D9" s="55"/>
      <c r="E9" s="65"/>
      <c r="F9" s="55"/>
      <c r="G9" s="65"/>
      <c r="H9" s="55"/>
      <c r="I9" s="55"/>
      <c r="J9" s="63"/>
      <c r="K9" s="63"/>
      <c r="L9" s="61"/>
      <c r="M9" s="61"/>
    </row>
    <row r="10" spans="1:13" s="14" customFormat="1" ht="34.5" customHeight="1" x14ac:dyDescent="0.25">
      <c r="A10" s="35" t="s">
        <v>22</v>
      </c>
      <c r="B10" s="47"/>
      <c r="C10" s="27">
        <f>C11+C25</f>
        <v>1198697.83</v>
      </c>
      <c r="D10" s="27">
        <f>C10/C43*100</f>
        <v>25.59368997117738</v>
      </c>
      <c r="E10" s="27">
        <f>E11+E25</f>
        <v>1419450</v>
      </c>
      <c r="F10" s="27">
        <f>F11+F25</f>
        <v>1419450</v>
      </c>
      <c r="G10" s="26">
        <f>F10-E10</f>
        <v>0</v>
      </c>
      <c r="H10" s="26">
        <f>H11+H25</f>
        <v>1462566.5299999998</v>
      </c>
      <c r="I10" s="27">
        <f>H10/H43*100</f>
        <v>15.11520741756352</v>
      </c>
      <c r="J10" s="26">
        <f>H10-F10</f>
        <v>43116.529999999795</v>
      </c>
      <c r="K10" s="26">
        <f>H10/F10*100</f>
        <v>103.0375518686815</v>
      </c>
      <c r="L10" s="32">
        <f>H10-C10</f>
        <v>263868.69999999972</v>
      </c>
      <c r="M10" s="32">
        <f>H10/C10*100</f>
        <v>122.01294549769892</v>
      </c>
    </row>
    <row r="11" spans="1:13" s="14" customFormat="1" ht="26.25" customHeight="1" x14ac:dyDescent="0.25">
      <c r="A11" s="4" t="s">
        <v>24</v>
      </c>
      <c r="B11" s="47"/>
      <c r="C11" s="26">
        <f>C12+C19+C23+C16+C14</f>
        <v>1057226.51</v>
      </c>
      <c r="D11" s="27">
        <f>C11/C10*100</f>
        <v>88.197916400666216</v>
      </c>
      <c r="E11" s="26">
        <f>E12+E19+E23+E16+E14</f>
        <v>1300500</v>
      </c>
      <c r="F11" s="26">
        <f>F12+F19+F23+F16+F14</f>
        <v>1300500</v>
      </c>
      <c r="G11" s="26">
        <f t="shared" ref="G11:G43" si="0">F11-E11</f>
        <v>0</v>
      </c>
      <c r="H11" s="26">
        <f>H12+H19+H23+H16+H14</f>
        <v>1343635.13</v>
      </c>
      <c r="I11" s="27">
        <f>H11/H10*100</f>
        <v>91.868308377055513</v>
      </c>
      <c r="J11" s="26">
        <f t="shared" ref="J11:J43" si="1">H11-F11</f>
        <v>43135.129999999888</v>
      </c>
      <c r="K11" s="26">
        <f t="shared" ref="K11:K43" si="2">H11/F11*100</f>
        <v>103.31681122645135</v>
      </c>
      <c r="L11" s="32">
        <f t="shared" ref="L11:L43" si="3">H11-C11</f>
        <v>286408.61999999988</v>
      </c>
      <c r="M11" s="32">
        <f t="shared" ref="M11:M43" si="4">H11/C11*100</f>
        <v>127.09056359171318</v>
      </c>
    </row>
    <row r="12" spans="1:13" s="14" customFormat="1" ht="19.5" customHeight="1" x14ac:dyDescent="0.25">
      <c r="A12" s="5" t="s">
        <v>9</v>
      </c>
      <c r="B12" s="10" t="s">
        <v>11</v>
      </c>
      <c r="C12" s="26">
        <f>C13</f>
        <v>615032.30000000005</v>
      </c>
      <c r="D12" s="27">
        <f>C12/C11*100</f>
        <v>58.174127699465274</v>
      </c>
      <c r="E12" s="26">
        <f>E13</f>
        <v>697000</v>
      </c>
      <c r="F12" s="26">
        <f>F13</f>
        <v>697000</v>
      </c>
      <c r="G12" s="26">
        <f t="shared" si="0"/>
        <v>0</v>
      </c>
      <c r="H12" s="26">
        <f>H13</f>
        <v>699265.62</v>
      </c>
      <c r="I12" s="27">
        <f>H12/H11*100</f>
        <v>52.042820583293327</v>
      </c>
      <c r="J12" s="26">
        <f t="shared" si="1"/>
        <v>2265.6199999999953</v>
      </c>
      <c r="K12" s="26">
        <f t="shared" si="2"/>
        <v>100.3250530846485</v>
      </c>
      <c r="L12" s="32">
        <f t="shared" si="3"/>
        <v>84233.319999999949</v>
      </c>
      <c r="M12" s="32">
        <f t="shared" si="4"/>
        <v>113.69575549121565</v>
      </c>
    </row>
    <row r="13" spans="1:13" s="15" customFormat="1" x14ac:dyDescent="0.25">
      <c r="A13" s="6" t="s">
        <v>10</v>
      </c>
      <c r="B13" s="13" t="s">
        <v>30</v>
      </c>
      <c r="C13" s="29">
        <v>615032.30000000005</v>
      </c>
      <c r="D13" s="29">
        <f>C13/C11*100</f>
        <v>58.174127699465274</v>
      </c>
      <c r="E13" s="28">
        <v>697000</v>
      </c>
      <c r="F13" s="29">
        <v>697000</v>
      </c>
      <c r="G13" s="28">
        <f t="shared" si="0"/>
        <v>0</v>
      </c>
      <c r="H13" s="29">
        <v>699265.62</v>
      </c>
      <c r="I13" s="29">
        <f>H13/H11*100</f>
        <v>52.042820583293327</v>
      </c>
      <c r="J13" s="28">
        <f t="shared" si="1"/>
        <v>2265.6199999999953</v>
      </c>
      <c r="K13" s="28">
        <f t="shared" si="2"/>
        <v>100.3250530846485</v>
      </c>
      <c r="L13" s="46">
        <f t="shared" si="3"/>
        <v>84233.319999999949</v>
      </c>
      <c r="M13" s="46">
        <f t="shared" si="4"/>
        <v>113.69575549121565</v>
      </c>
    </row>
    <row r="14" spans="1:13" s="14" customFormat="1" ht="26.25" x14ac:dyDescent="0.25">
      <c r="A14" s="5" t="s">
        <v>72</v>
      </c>
      <c r="B14" s="10" t="s">
        <v>73</v>
      </c>
      <c r="C14" s="26">
        <f>C15</f>
        <v>0</v>
      </c>
      <c r="D14" s="27"/>
      <c r="E14" s="26">
        <f>E15</f>
        <v>271000</v>
      </c>
      <c r="F14" s="26">
        <f>F15</f>
        <v>271000</v>
      </c>
      <c r="G14" s="26">
        <f t="shared" si="0"/>
        <v>0</v>
      </c>
      <c r="H14" s="26">
        <f>H15</f>
        <v>298431.21000000002</v>
      </c>
      <c r="I14" s="27">
        <f>H14/H11*100</f>
        <v>22.210732909312966</v>
      </c>
      <c r="J14" s="26">
        <f t="shared" si="1"/>
        <v>27431.210000000021</v>
      </c>
      <c r="K14" s="26">
        <f t="shared" si="2"/>
        <v>110.12221771217713</v>
      </c>
      <c r="L14" s="32">
        <f t="shared" si="3"/>
        <v>298431.21000000002</v>
      </c>
      <c r="M14" s="32"/>
    </row>
    <row r="15" spans="1:13" s="15" customFormat="1" ht="26.25" x14ac:dyDescent="0.25">
      <c r="A15" s="6" t="s">
        <v>75</v>
      </c>
      <c r="B15" s="13" t="s">
        <v>74</v>
      </c>
      <c r="C15" s="29"/>
      <c r="D15" s="29"/>
      <c r="E15" s="28">
        <v>271000</v>
      </c>
      <c r="F15" s="29">
        <v>271000</v>
      </c>
      <c r="G15" s="28"/>
      <c r="H15" s="29">
        <v>298431.21000000002</v>
      </c>
      <c r="I15" s="29">
        <f>H15/H11*100</f>
        <v>22.210732909312966</v>
      </c>
      <c r="J15" s="28">
        <f t="shared" si="1"/>
        <v>27431.210000000021</v>
      </c>
      <c r="K15" s="28">
        <f t="shared" si="2"/>
        <v>110.12221771217713</v>
      </c>
      <c r="L15" s="46">
        <f t="shared" si="3"/>
        <v>298431.21000000002</v>
      </c>
      <c r="M15" s="46"/>
    </row>
    <row r="16" spans="1:13" s="14" customFormat="1" ht="19.5" customHeight="1" x14ac:dyDescent="0.25">
      <c r="A16" s="5" t="s">
        <v>37</v>
      </c>
      <c r="B16" s="11" t="s">
        <v>38</v>
      </c>
      <c r="C16" s="26">
        <f>SUM(C17:C18)</f>
        <v>248073.19</v>
      </c>
      <c r="D16" s="27">
        <f>C16/C11*100</f>
        <v>23.464526064523298</v>
      </c>
      <c r="E16" s="26">
        <f>SUM(E17:E18)</f>
        <v>134200</v>
      </c>
      <c r="F16" s="26">
        <f>SUM(F17:F18)</f>
        <v>134200</v>
      </c>
      <c r="G16" s="26">
        <f t="shared" si="0"/>
        <v>0</v>
      </c>
      <c r="H16" s="26">
        <f>SUM(H17:H18)</f>
        <v>134037.31</v>
      </c>
      <c r="I16" s="27">
        <f>H16/H11*100</f>
        <v>9.9757223525407532</v>
      </c>
      <c r="J16" s="26">
        <f t="shared" si="1"/>
        <v>-162.69000000000233</v>
      </c>
      <c r="K16" s="26">
        <f t="shared" si="2"/>
        <v>99.87877049180328</v>
      </c>
      <c r="L16" s="32">
        <f t="shared" si="3"/>
        <v>-114035.88</v>
      </c>
      <c r="M16" s="32">
        <f t="shared" si="4"/>
        <v>54.03135663309687</v>
      </c>
    </row>
    <row r="17" spans="1:13" s="15" customFormat="1" ht="26.25" x14ac:dyDescent="0.25">
      <c r="A17" s="6" t="s">
        <v>39</v>
      </c>
      <c r="B17" s="36" t="s">
        <v>58</v>
      </c>
      <c r="C17" s="29">
        <v>107507.42</v>
      </c>
      <c r="D17" s="29">
        <f>C17/C11*100</f>
        <v>10.168816141396226</v>
      </c>
      <c r="E17" s="28">
        <v>83100</v>
      </c>
      <c r="F17" s="29">
        <v>83100</v>
      </c>
      <c r="G17" s="28">
        <f t="shared" si="0"/>
        <v>0</v>
      </c>
      <c r="H17" s="29">
        <v>83010.31</v>
      </c>
      <c r="I17" s="29">
        <f>H17/H11*100</f>
        <v>6.1780395694179271</v>
      </c>
      <c r="J17" s="28">
        <f t="shared" si="1"/>
        <v>-89.690000000002328</v>
      </c>
      <c r="K17" s="28">
        <f t="shared" si="2"/>
        <v>99.89206979542719</v>
      </c>
      <c r="L17" s="46">
        <f t="shared" si="3"/>
        <v>-24497.11</v>
      </c>
      <c r="M17" s="46">
        <f t="shared" si="4"/>
        <v>77.213563491710616</v>
      </c>
    </row>
    <row r="18" spans="1:13" s="15" customFormat="1" x14ac:dyDescent="0.25">
      <c r="A18" s="6" t="s">
        <v>80</v>
      </c>
      <c r="B18" s="36" t="s">
        <v>81</v>
      </c>
      <c r="C18" s="29">
        <v>140565.76999999999</v>
      </c>
      <c r="D18" s="29"/>
      <c r="E18" s="28">
        <v>51100</v>
      </c>
      <c r="F18" s="29">
        <v>51100</v>
      </c>
      <c r="G18" s="28">
        <f t="shared" si="0"/>
        <v>0</v>
      </c>
      <c r="H18" s="29">
        <v>51027</v>
      </c>
      <c r="I18" s="29"/>
      <c r="J18" s="28">
        <f t="shared" si="1"/>
        <v>-73</v>
      </c>
      <c r="K18" s="28">
        <f t="shared" si="2"/>
        <v>99.857142857142861</v>
      </c>
      <c r="L18" s="46">
        <f t="shared" si="3"/>
        <v>-89538.76999999999</v>
      </c>
      <c r="M18" s="46">
        <f t="shared" si="4"/>
        <v>36.301156391061639</v>
      </c>
    </row>
    <row r="19" spans="1:13" s="14" customFormat="1" ht="21" customHeight="1" x14ac:dyDescent="0.25">
      <c r="A19" s="5" t="s">
        <v>12</v>
      </c>
      <c r="B19" s="11" t="s">
        <v>13</v>
      </c>
      <c r="C19" s="26">
        <f>SUM(C20:C22)</f>
        <v>178411.02</v>
      </c>
      <c r="D19" s="27">
        <f>C19/C11*100</f>
        <v>16.875382740828169</v>
      </c>
      <c r="E19" s="26">
        <f>SUM(E20:E22)</f>
        <v>188800</v>
      </c>
      <c r="F19" s="26">
        <f>SUM(F20:F22)</f>
        <v>188800</v>
      </c>
      <c r="G19" s="26">
        <f t="shared" si="0"/>
        <v>0</v>
      </c>
      <c r="H19" s="26">
        <f>SUM(H20:H22)</f>
        <v>202430.99</v>
      </c>
      <c r="I19" s="27">
        <f>H19/H11*100</f>
        <v>15.0659197188451</v>
      </c>
      <c r="J19" s="26">
        <f t="shared" si="1"/>
        <v>13630.989999999991</v>
      </c>
      <c r="K19" s="26">
        <f t="shared" si="2"/>
        <v>107.21980402542373</v>
      </c>
      <c r="L19" s="32">
        <f t="shared" si="3"/>
        <v>24019.97</v>
      </c>
      <c r="M19" s="51">
        <f t="shared" si="4"/>
        <v>113.46327710025983</v>
      </c>
    </row>
    <row r="20" spans="1:13" s="15" customFormat="1" ht="26.25" x14ac:dyDescent="0.25">
      <c r="A20" s="6" t="s">
        <v>43</v>
      </c>
      <c r="B20" s="12" t="s">
        <v>59</v>
      </c>
      <c r="C20" s="29">
        <v>4284.45</v>
      </c>
      <c r="D20" s="29">
        <f>C20/C11*100</f>
        <v>0.40525374264404318</v>
      </c>
      <c r="E20" s="28">
        <v>20300</v>
      </c>
      <c r="F20" s="29">
        <v>20300</v>
      </c>
      <c r="G20" s="28">
        <f t="shared" si="0"/>
        <v>0</v>
      </c>
      <c r="H20" s="29">
        <v>22450.48</v>
      </c>
      <c r="I20" s="29">
        <f>H20/H11*100</f>
        <v>1.6708762296204624</v>
      </c>
      <c r="J20" s="28">
        <f t="shared" si="1"/>
        <v>2150.4799999999996</v>
      </c>
      <c r="K20" s="28">
        <f t="shared" si="2"/>
        <v>110.5934975369458</v>
      </c>
      <c r="L20" s="46">
        <f t="shared" si="3"/>
        <v>18166.03</v>
      </c>
      <c r="M20" s="46">
        <f t="shared" si="4"/>
        <v>523.99911307168952</v>
      </c>
    </row>
    <row r="21" spans="1:13" s="15" customFormat="1" x14ac:dyDescent="0.25">
      <c r="A21" s="6" t="s">
        <v>14</v>
      </c>
      <c r="B21" s="12" t="s">
        <v>61</v>
      </c>
      <c r="C21" s="29">
        <v>46049.77</v>
      </c>
      <c r="D21" s="29">
        <f>C21/C11*100</f>
        <v>4.3557146519150374</v>
      </c>
      <c r="E21" s="28">
        <v>36500</v>
      </c>
      <c r="F21" s="29">
        <v>36500</v>
      </c>
      <c r="G21" s="28">
        <f t="shared" si="0"/>
        <v>0</v>
      </c>
      <c r="H21" s="29">
        <v>36462.629999999997</v>
      </c>
      <c r="I21" s="29">
        <f>H21/H11*100</f>
        <v>2.7137300287764878</v>
      </c>
      <c r="J21" s="28">
        <f t="shared" si="1"/>
        <v>-37.370000000002619</v>
      </c>
      <c r="K21" s="28">
        <f t="shared" si="2"/>
        <v>99.897616438356167</v>
      </c>
      <c r="L21" s="46">
        <f t="shared" si="3"/>
        <v>-9587.14</v>
      </c>
      <c r="M21" s="46">
        <f t="shared" si="4"/>
        <v>79.180916647357847</v>
      </c>
    </row>
    <row r="22" spans="1:13" s="15" customFormat="1" x14ac:dyDescent="0.25">
      <c r="A22" s="6" t="s">
        <v>15</v>
      </c>
      <c r="B22" s="12" t="s">
        <v>60</v>
      </c>
      <c r="C22" s="29">
        <v>128076.8</v>
      </c>
      <c r="D22" s="29">
        <f>C22/C11*100</f>
        <v>12.114414346269088</v>
      </c>
      <c r="E22" s="28">
        <v>132000</v>
      </c>
      <c r="F22" s="29">
        <v>132000</v>
      </c>
      <c r="G22" s="28">
        <f t="shared" si="0"/>
        <v>0</v>
      </c>
      <c r="H22" s="29">
        <v>143517.88</v>
      </c>
      <c r="I22" s="29">
        <f>H22/H11*100</f>
        <v>10.681313460448152</v>
      </c>
      <c r="J22" s="28">
        <f t="shared" si="1"/>
        <v>11517.880000000005</v>
      </c>
      <c r="K22" s="28">
        <f t="shared" si="2"/>
        <v>108.72566666666668</v>
      </c>
      <c r="L22" s="46">
        <f t="shared" si="3"/>
        <v>15441.080000000002</v>
      </c>
      <c r="M22" s="46">
        <f t="shared" si="4"/>
        <v>112.05611008394962</v>
      </c>
    </row>
    <row r="23" spans="1:13" s="14" customFormat="1" x14ac:dyDescent="0.25">
      <c r="A23" s="5" t="s">
        <v>16</v>
      </c>
      <c r="B23" s="11" t="s">
        <v>45</v>
      </c>
      <c r="C23" s="26">
        <f>C24</f>
        <v>15710</v>
      </c>
      <c r="D23" s="27">
        <f>C23/C11*100</f>
        <v>1.4859634951832603</v>
      </c>
      <c r="E23" s="26">
        <f>E24</f>
        <v>9500</v>
      </c>
      <c r="F23" s="26">
        <f>F24</f>
        <v>9500</v>
      </c>
      <c r="G23" s="26">
        <f t="shared" si="0"/>
        <v>0</v>
      </c>
      <c r="H23" s="26">
        <f>H24</f>
        <v>9470</v>
      </c>
      <c r="I23" s="27">
        <f>H23/H11*100</f>
        <v>0.7048044360078618</v>
      </c>
      <c r="J23" s="26">
        <f t="shared" si="1"/>
        <v>-30</v>
      </c>
      <c r="K23" s="26">
        <f t="shared" si="2"/>
        <v>99.68421052631578</v>
      </c>
      <c r="L23" s="32">
        <f t="shared" si="3"/>
        <v>-6240</v>
      </c>
      <c r="M23" s="32">
        <f t="shared" si="4"/>
        <v>60.280076384468494</v>
      </c>
    </row>
    <row r="24" spans="1:13" s="15" customFormat="1" ht="77.25" x14ac:dyDescent="0.25">
      <c r="A24" s="6" t="s">
        <v>62</v>
      </c>
      <c r="B24" s="12" t="s">
        <v>63</v>
      </c>
      <c r="C24" s="29">
        <v>15710</v>
      </c>
      <c r="D24" s="29">
        <f>C24/C11*100</f>
        <v>1.4859634951832603</v>
      </c>
      <c r="E24" s="28">
        <v>9500</v>
      </c>
      <c r="F24" s="28">
        <v>9500</v>
      </c>
      <c r="G24" s="28">
        <f t="shared" si="0"/>
        <v>0</v>
      </c>
      <c r="H24" s="29">
        <v>9470</v>
      </c>
      <c r="I24" s="29">
        <f>H24/H11*100</f>
        <v>0.7048044360078618</v>
      </c>
      <c r="J24" s="28">
        <f t="shared" si="1"/>
        <v>-30</v>
      </c>
      <c r="K24" s="28">
        <f t="shared" si="2"/>
        <v>99.68421052631578</v>
      </c>
      <c r="L24" s="46">
        <f t="shared" si="3"/>
        <v>-6240</v>
      </c>
      <c r="M24" s="46">
        <f t="shared" si="4"/>
        <v>60.280076384468494</v>
      </c>
    </row>
    <row r="25" spans="1:13" s="14" customFormat="1" ht="24" customHeight="1" x14ac:dyDescent="0.25">
      <c r="A25" s="5" t="s">
        <v>25</v>
      </c>
      <c r="B25" s="11"/>
      <c r="C25" s="27">
        <f>C26</f>
        <v>141471.32</v>
      </c>
      <c r="D25" s="27">
        <f>C25/C10*100</f>
        <v>11.802083599333788</v>
      </c>
      <c r="E25" s="27">
        <f>E26</f>
        <v>118950</v>
      </c>
      <c r="F25" s="27">
        <f>F26</f>
        <v>118950</v>
      </c>
      <c r="G25" s="26">
        <f t="shared" si="0"/>
        <v>0</v>
      </c>
      <c r="H25" s="27">
        <f>H26</f>
        <v>118931.4</v>
      </c>
      <c r="I25" s="27">
        <f>H25/H10*100</f>
        <v>8.131691622944496</v>
      </c>
      <c r="J25" s="26">
        <f t="shared" si="1"/>
        <v>-18.600000000005821</v>
      </c>
      <c r="K25" s="26">
        <f t="shared" si="2"/>
        <v>99.98436317780579</v>
      </c>
      <c r="L25" s="32">
        <f t="shared" si="3"/>
        <v>-22539.920000000013</v>
      </c>
      <c r="M25" s="32">
        <f t="shared" si="4"/>
        <v>84.06749862799046</v>
      </c>
    </row>
    <row r="26" spans="1:13" s="14" customFormat="1" ht="57" customHeight="1" x14ac:dyDescent="0.25">
      <c r="A26" s="5" t="s">
        <v>17</v>
      </c>
      <c r="B26" s="11" t="s">
        <v>41</v>
      </c>
      <c r="C26" s="26">
        <f>SUM(C27:C28)</f>
        <v>141471.32</v>
      </c>
      <c r="D26" s="26">
        <f>SUM(D27:D28)</f>
        <v>100</v>
      </c>
      <c r="E26" s="26">
        <f>SUM(E27:E28)</f>
        <v>118950</v>
      </c>
      <c r="F26" s="26">
        <f>SUM(F27:F28)</f>
        <v>118950</v>
      </c>
      <c r="G26" s="26">
        <f t="shared" si="0"/>
        <v>0</v>
      </c>
      <c r="H26" s="26">
        <f>SUM(H27:H28)</f>
        <v>118931.4</v>
      </c>
      <c r="I26" s="26">
        <f>SUM(I27:I28)</f>
        <v>100</v>
      </c>
      <c r="J26" s="26">
        <f t="shared" si="1"/>
        <v>-18.600000000005821</v>
      </c>
      <c r="K26" s="26">
        <f t="shared" si="2"/>
        <v>99.98436317780579</v>
      </c>
      <c r="L26" s="32">
        <f t="shared" si="3"/>
        <v>-22539.920000000013</v>
      </c>
      <c r="M26" s="32">
        <f t="shared" si="4"/>
        <v>84.06749862799046</v>
      </c>
    </row>
    <row r="27" spans="1:13" s="15" customFormat="1" ht="90" x14ac:dyDescent="0.25">
      <c r="A27" s="6" t="s">
        <v>31</v>
      </c>
      <c r="B27" s="12" t="s">
        <v>65</v>
      </c>
      <c r="C27" s="29">
        <v>109689.32</v>
      </c>
      <c r="D27" s="29">
        <f>C27/C26*100</f>
        <v>77.534669217760893</v>
      </c>
      <c r="E27" s="28">
        <v>87150</v>
      </c>
      <c r="F27" s="29">
        <v>87150</v>
      </c>
      <c r="G27" s="28">
        <f t="shared" si="0"/>
        <v>0</v>
      </c>
      <c r="H27" s="29">
        <v>87149.4</v>
      </c>
      <c r="I27" s="29">
        <f>H27/H26*100</f>
        <v>73.277031969690086</v>
      </c>
      <c r="J27" s="28">
        <f t="shared" si="1"/>
        <v>-0.60000000000582077</v>
      </c>
      <c r="K27" s="28">
        <f t="shared" si="2"/>
        <v>99.999311531841656</v>
      </c>
      <c r="L27" s="46">
        <f t="shared" si="3"/>
        <v>-22539.920000000013</v>
      </c>
      <c r="M27" s="46">
        <f t="shared" si="4"/>
        <v>79.451126144277296</v>
      </c>
    </row>
    <row r="28" spans="1:13" s="15" customFormat="1" ht="90" x14ac:dyDescent="0.25">
      <c r="A28" s="6" t="s">
        <v>64</v>
      </c>
      <c r="B28" s="12" t="s">
        <v>46</v>
      </c>
      <c r="C28" s="29">
        <v>31782</v>
      </c>
      <c r="D28" s="29">
        <f>C28/C26*100</f>
        <v>22.465330782239114</v>
      </c>
      <c r="E28" s="28">
        <v>31800</v>
      </c>
      <c r="F28" s="29">
        <v>31800</v>
      </c>
      <c r="G28" s="28">
        <f t="shared" si="0"/>
        <v>0</v>
      </c>
      <c r="H28" s="29">
        <v>31782</v>
      </c>
      <c r="I28" s="29">
        <f>H28/H26*100</f>
        <v>26.722968030309914</v>
      </c>
      <c r="J28" s="28">
        <f t="shared" si="1"/>
        <v>-18</v>
      </c>
      <c r="K28" s="28">
        <f t="shared" si="2"/>
        <v>99.943396226415089</v>
      </c>
      <c r="L28" s="46">
        <f t="shared" si="3"/>
        <v>0</v>
      </c>
      <c r="M28" s="46">
        <f t="shared" si="4"/>
        <v>100</v>
      </c>
    </row>
    <row r="29" spans="1:13" s="14" customFormat="1" ht="24.75" customHeight="1" x14ac:dyDescent="0.25">
      <c r="A29" s="37" t="s">
        <v>18</v>
      </c>
      <c r="B29" s="11" t="s">
        <v>47</v>
      </c>
      <c r="C29" s="26">
        <f>C30+C41</f>
        <v>3484870</v>
      </c>
      <c r="D29" s="27">
        <f>C29/C43*100</f>
        <v>74.406310028822617</v>
      </c>
      <c r="E29" s="26">
        <f>E30+E41</f>
        <v>8504312.6400000006</v>
      </c>
      <c r="F29" s="26">
        <f>F30+F41</f>
        <v>8504312.6400000006</v>
      </c>
      <c r="G29" s="26">
        <f t="shared" si="0"/>
        <v>0</v>
      </c>
      <c r="H29" s="26">
        <f>H30+H41</f>
        <v>8213559.5700000003</v>
      </c>
      <c r="I29" s="27">
        <f>H29/H43*100</f>
        <v>84.884792582436489</v>
      </c>
      <c r="J29" s="26">
        <f t="shared" si="1"/>
        <v>-290753.0700000003</v>
      </c>
      <c r="K29" s="26">
        <f t="shared" si="2"/>
        <v>96.581110287121334</v>
      </c>
      <c r="L29" s="51">
        <f t="shared" si="3"/>
        <v>4728689.57</v>
      </c>
      <c r="M29" s="51">
        <f t="shared" si="4"/>
        <v>235.69199338856257</v>
      </c>
    </row>
    <row r="30" spans="1:13" s="14" customFormat="1" ht="39.75" customHeight="1" x14ac:dyDescent="0.25">
      <c r="A30" s="7" t="s">
        <v>5</v>
      </c>
      <c r="B30" s="11" t="s">
        <v>48</v>
      </c>
      <c r="C30" s="26">
        <f>C31+C34+C36+C39</f>
        <v>3484870</v>
      </c>
      <c r="D30" s="27">
        <f>C30/C29*100</f>
        <v>100</v>
      </c>
      <c r="E30" s="26">
        <f>E31+E34+E36+E39</f>
        <v>8504312.6400000006</v>
      </c>
      <c r="F30" s="26">
        <f>F31+F34+F36+F39</f>
        <v>8504312.6400000006</v>
      </c>
      <c r="G30" s="26">
        <f t="shared" si="0"/>
        <v>0</v>
      </c>
      <c r="H30" s="26">
        <f>H31+H34+H36+H39</f>
        <v>8213559.5700000003</v>
      </c>
      <c r="I30" s="27">
        <f>H30/H29*100</f>
        <v>100</v>
      </c>
      <c r="J30" s="26">
        <f t="shared" si="1"/>
        <v>-290753.0700000003</v>
      </c>
      <c r="K30" s="26">
        <f t="shared" si="2"/>
        <v>96.581110287121334</v>
      </c>
      <c r="L30" s="51">
        <f t="shared" si="3"/>
        <v>4728689.57</v>
      </c>
      <c r="M30" s="51">
        <f t="shared" si="4"/>
        <v>235.69199338856257</v>
      </c>
    </row>
    <row r="31" spans="1:13" s="14" customFormat="1" ht="27.75" customHeight="1" x14ac:dyDescent="0.25">
      <c r="A31" s="37" t="s">
        <v>44</v>
      </c>
      <c r="B31" s="11" t="s">
        <v>49</v>
      </c>
      <c r="C31" s="27">
        <f>C32</f>
        <v>1135400</v>
      </c>
      <c r="D31" s="27">
        <f>D33</f>
        <v>32.58084232697346</v>
      </c>
      <c r="E31" s="27">
        <f>E32</f>
        <v>740800</v>
      </c>
      <c r="F31" s="27">
        <f>F32</f>
        <v>740800</v>
      </c>
      <c r="G31" s="26">
        <f t="shared" si="0"/>
        <v>0</v>
      </c>
      <c r="H31" s="27">
        <f>H32</f>
        <v>740800</v>
      </c>
      <c r="I31" s="27">
        <f>I33</f>
        <v>9.0192320842935096</v>
      </c>
      <c r="J31" s="26">
        <f t="shared" si="1"/>
        <v>0</v>
      </c>
      <c r="K31" s="26">
        <f t="shared" si="2"/>
        <v>100</v>
      </c>
      <c r="L31" s="32">
        <f t="shared" si="3"/>
        <v>-394600</v>
      </c>
      <c r="M31" s="32">
        <f t="shared" si="4"/>
        <v>65.245728377664264</v>
      </c>
    </row>
    <row r="32" spans="1:13" s="15" customFormat="1" ht="16.5" customHeight="1" x14ac:dyDescent="0.25">
      <c r="A32" s="8" t="s">
        <v>32</v>
      </c>
      <c r="B32" s="12" t="s">
        <v>50</v>
      </c>
      <c r="C32" s="28">
        <f>C33</f>
        <v>1135400</v>
      </c>
      <c r="D32" s="29">
        <f>D33</f>
        <v>32.58084232697346</v>
      </c>
      <c r="E32" s="28">
        <f>E33</f>
        <v>740800</v>
      </c>
      <c r="F32" s="28">
        <f>F33</f>
        <v>740800</v>
      </c>
      <c r="G32" s="28">
        <f t="shared" si="0"/>
        <v>0</v>
      </c>
      <c r="H32" s="28">
        <f>H33</f>
        <v>740800</v>
      </c>
      <c r="I32" s="29">
        <f>I33</f>
        <v>9.0192320842935096</v>
      </c>
      <c r="J32" s="28">
        <f t="shared" si="1"/>
        <v>0</v>
      </c>
      <c r="K32" s="28">
        <f t="shared" si="2"/>
        <v>100</v>
      </c>
      <c r="L32" s="46">
        <f t="shared" si="3"/>
        <v>-394600</v>
      </c>
      <c r="M32" s="46">
        <f t="shared" si="4"/>
        <v>65.245728377664264</v>
      </c>
    </row>
    <row r="33" spans="1:13" s="15" customFormat="1" ht="23.25" x14ac:dyDescent="0.25">
      <c r="A33" s="8" t="s">
        <v>33</v>
      </c>
      <c r="B33" s="12" t="s">
        <v>51</v>
      </c>
      <c r="C33" s="29">
        <v>1135400</v>
      </c>
      <c r="D33" s="29">
        <f>C33/C30*100</f>
        <v>32.58084232697346</v>
      </c>
      <c r="E33" s="28">
        <v>740800</v>
      </c>
      <c r="F33" s="29">
        <v>740800</v>
      </c>
      <c r="G33" s="28">
        <f t="shared" si="0"/>
        <v>0</v>
      </c>
      <c r="H33" s="29">
        <v>740800</v>
      </c>
      <c r="I33" s="29">
        <f>H33/H30*100</f>
        <v>9.0192320842935096</v>
      </c>
      <c r="J33" s="28">
        <f t="shared" si="1"/>
        <v>0</v>
      </c>
      <c r="K33" s="28">
        <f t="shared" si="2"/>
        <v>100</v>
      </c>
      <c r="L33" s="46">
        <f t="shared" si="3"/>
        <v>-394600</v>
      </c>
      <c r="M33" s="46">
        <f t="shared" si="4"/>
        <v>65.245728377664264</v>
      </c>
    </row>
    <row r="34" spans="1:13" s="39" customFormat="1" ht="32.25" customHeight="1" x14ac:dyDescent="0.25">
      <c r="A34" s="40" t="s">
        <v>67</v>
      </c>
      <c r="B34" s="38" t="s">
        <v>66</v>
      </c>
      <c r="C34" s="27">
        <f>C35</f>
        <v>400000</v>
      </c>
      <c r="D34" s="27">
        <f>C34/C30*100</f>
        <v>11.478190004218234</v>
      </c>
      <c r="E34" s="27">
        <f>E35</f>
        <v>1379450</v>
      </c>
      <c r="F34" s="27">
        <f>F35</f>
        <v>1379450</v>
      </c>
      <c r="G34" s="27">
        <f t="shared" si="0"/>
        <v>0</v>
      </c>
      <c r="H34" s="27">
        <f>H35</f>
        <v>1379450</v>
      </c>
      <c r="I34" s="27">
        <f>H34/H30*100</f>
        <v>16.794789010095414</v>
      </c>
      <c r="J34" s="26">
        <f t="shared" si="1"/>
        <v>0</v>
      </c>
      <c r="K34" s="26">
        <f t="shared" si="2"/>
        <v>100</v>
      </c>
      <c r="L34" s="51">
        <f t="shared" si="3"/>
        <v>979450</v>
      </c>
      <c r="M34" s="51">
        <f t="shared" si="4"/>
        <v>344.86249999999995</v>
      </c>
    </row>
    <row r="35" spans="1:13" s="42" customFormat="1" x14ac:dyDescent="0.25">
      <c r="A35" s="41" t="s">
        <v>42</v>
      </c>
      <c r="B35" s="36" t="s">
        <v>52</v>
      </c>
      <c r="C35" s="29">
        <v>400000</v>
      </c>
      <c r="D35" s="29">
        <f>C35/C30*100</f>
        <v>11.478190004218234</v>
      </c>
      <c r="E35" s="29">
        <v>1379450</v>
      </c>
      <c r="F35" s="29">
        <v>1379450</v>
      </c>
      <c r="G35" s="29">
        <f t="shared" si="0"/>
        <v>0</v>
      </c>
      <c r="H35" s="29">
        <v>1379450</v>
      </c>
      <c r="I35" s="29">
        <f>H35/H30*100</f>
        <v>16.794789010095414</v>
      </c>
      <c r="J35" s="28">
        <f t="shared" si="1"/>
        <v>0</v>
      </c>
      <c r="K35" s="28">
        <f t="shared" si="2"/>
        <v>100</v>
      </c>
      <c r="L35" s="46">
        <f t="shared" si="3"/>
        <v>979450</v>
      </c>
      <c r="M35" s="46">
        <f t="shared" si="4"/>
        <v>344.86249999999995</v>
      </c>
    </row>
    <row r="36" spans="1:13" s="14" customFormat="1" ht="30.75" customHeight="1" x14ac:dyDescent="0.25">
      <c r="A36" s="23" t="s">
        <v>27</v>
      </c>
      <c r="B36" s="11" t="s">
        <v>53</v>
      </c>
      <c r="C36" s="26">
        <f>C37+C38</f>
        <v>75000</v>
      </c>
      <c r="D36" s="27">
        <f>C36/C30*100</f>
        <v>2.1521606257909189</v>
      </c>
      <c r="E36" s="26">
        <f>E37+E38</f>
        <v>89700</v>
      </c>
      <c r="F36" s="26">
        <f>F37+F38</f>
        <v>89700</v>
      </c>
      <c r="G36" s="26">
        <f t="shared" si="0"/>
        <v>0</v>
      </c>
      <c r="H36" s="27">
        <f>SUM(H37:H38)</f>
        <v>89700</v>
      </c>
      <c r="I36" s="27">
        <f>H36/H30*100</f>
        <v>1.0920965415242005</v>
      </c>
      <c r="J36" s="26">
        <f t="shared" si="1"/>
        <v>0</v>
      </c>
      <c r="K36" s="26">
        <f t="shared" si="2"/>
        <v>100</v>
      </c>
      <c r="L36" s="32">
        <f t="shared" si="3"/>
        <v>14700</v>
      </c>
      <c r="M36" s="51">
        <f t="shared" si="4"/>
        <v>119.6</v>
      </c>
    </row>
    <row r="37" spans="1:13" s="15" customFormat="1" ht="39" customHeight="1" x14ac:dyDescent="0.25">
      <c r="A37" s="24" t="s">
        <v>26</v>
      </c>
      <c r="B37" s="12" t="s">
        <v>54</v>
      </c>
      <c r="C37" s="30">
        <v>60000</v>
      </c>
      <c r="D37" s="30">
        <f>C37/C30*100</f>
        <v>1.721728500632735</v>
      </c>
      <c r="E37" s="28">
        <v>74400</v>
      </c>
      <c r="F37" s="29">
        <v>74400</v>
      </c>
      <c r="G37" s="28">
        <f t="shared" si="0"/>
        <v>0</v>
      </c>
      <c r="H37" s="30">
        <v>74400</v>
      </c>
      <c r="I37" s="30">
        <f>H37/H30*100</f>
        <v>0.90581920501003921</v>
      </c>
      <c r="J37" s="28">
        <f t="shared" si="1"/>
        <v>0</v>
      </c>
      <c r="K37" s="28">
        <f t="shared" si="2"/>
        <v>100</v>
      </c>
      <c r="L37" s="46">
        <f t="shared" si="3"/>
        <v>14400</v>
      </c>
      <c r="M37" s="53">
        <f t="shared" si="4"/>
        <v>124</v>
      </c>
    </row>
    <row r="38" spans="1:13" s="15" customFormat="1" ht="27" customHeight="1" x14ac:dyDescent="0.25">
      <c r="A38" s="24" t="s">
        <v>40</v>
      </c>
      <c r="B38" s="12" t="s">
        <v>55</v>
      </c>
      <c r="C38" s="30">
        <v>15000</v>
      </c>
      <c r="D38" s="30">
        <f>C38/C30*100</f>
        <v>0.43043212515818374</v>
      </c>
      <c r="E38" s="28">
        <v>15300</v>
      </c>
      <c r="F38" s="29">
        <v>15300</v>
      </c>
      <c r="G38" s="28">
        <f t="shared" si="0"/>
        <v>0</v>
      </c>
      <c r="H38" s="30">
        <v>15300</v>
      </c>
      <c r="I38" s="30">
        <f>H38/H30*100</f>
        <v>0.18627733651416128</v>
      </c>
      <c r="J38" s="28">
        <f t="shared" si="1"/>
        <v>0</v>
      </c>
      <c r="K38" s="28">
        <f t="shared" si="2"/>
        <v>100</v>
      </c>
      <c r="L38" s="46">
        <f t="shared" si="3"/>
        <v>300</v>
      </c>
      <c r="M38" s="53">
        <f t="shared" si="4"/>
        <v>102</v>
      </c>
    </row>
    <row r="39" spans="1:13" s="14" customFormat="1" x14ac:dyDescent="0.25">
      <c r="A39" s="23" t="s">
        <v>23</v>
      </c>
      <c r="B39" s="11" t="s">
        <v>56</v>
      </c>
      <c r="C39" s="26">
        <f>C40</f>
        <v>1874470</v>
      </c>
      <c r="D39" s="31">
        <f>C39/C30*100</f>
        <v>53.788807043017385</v>
      </c>
      <c r="E39" s="26">
        <f>E40</f>
        <v>6294362.6399999997</v>
      </c>
      <c r="F39" s="26">
        <f>F40</f>
        <v>6294362.6399999997</v>
      </c>
      <c r="G39" s="26">
        <f t="shared" si="0"/>
        <v>0</v>
      </c>
      <c r="H39" s="31">
        <f>SUM(H40:H40)</f>
        <v>6003609.5700000003</v>
      </c>
      <c r="I39" s="31">
        <f>H39/H30*100</f>
        <v>73.09388236408688</v>
      </c>
      <c r="J39" s="26">
        <f t="shared" si="1"/>
        <v>-290753.06999999937</v>
      </c>
      <c r="K39" s="26">
        <f t="shared" si="2"/>
        <v>95.380738501587203</v>
      </c>
      <c r="L39" s="51">
        <f t="shared" si="3"/>
        <v>4129139.5700000003</v>
      </c>
      <c r="M39" s="51">
        <f t="shared" si="4"/>
        <v>320.28304374036395</v>
      </c>
    </row>
    <row r="40" spans="1:13" s="15" customFormat="1" ht="25.5" customHeight="1" x14ac:dyDescent="0.25">
      <c r="A40" s="25" t="s">
        <v>34</v>
      </c>
      <c r="B40" s="12" t="s">
        <v>57</v>
      </c>
      <c r="C40" s="34">
        <v>1874470</v>
      </c>
      <c r="D40" s="30">
        <f>C40/C30*100</f>
        <v>53.788807043017385</v>
      </c>
      <c r="E40" s="28">
        <v>6294362.6399999997</v>
      </c>
      <c r="F40" s="29">
        <v>6294362.6399999997</v>
      </c>
      <c r="G40" s="28">
        <f t="shared" si="0"/>
        <v>0</v>
      </c>
      <c r="H40" s="34">
        <v>6003609.5700000003</v>
      </c>
      <c r="I40" s="30">
        <f>H40/H30*100</f>
        <v>73.09388236408688</v>
      </c>
      <c r="J40" s="28">
        <f t="shared" si="1"/>
        <v>-290753.06999999937</v>
      </c>
      <c r="K40" s="28">
        <f t="shared" si="2"/>
        <v>95.380738501587203</v>
      </c>
      <c r="L40" s="46">
        <f t="shared" si="3"/>
        <v>4129139.5700000003</v>
      </c>
      <c r="M40" s="53">
        <f t="shared" si="4"/>
        <v>320.28304374036395</v>
      </c>
    </row>
    <row r="41" spans="1:13" s="14" customFormat="1" ht="18.75" customHeight="1" x14ac:dyDescent="0.25">
      <c r="A41" s="44" t="s">
        <v>71</v>
      </c>
      <c r="B41" s="11" t="s">
        <v>68</v>
      </c>
      <c r="C41" s="26">
        <f>C42</f>
        <v>0</v>
      </c>
      <c r="D41" s="26">
        <f>C41/C29*100</f>
        <v>0</v>
      </c>
      <c r="E41" s="26">
        <f>E42</f>
        <v>0</v>
      </c>
      <c r="F41" s="26">
        <f>F42</f>
        <v>0</v>
      </c>
      <c r="G41" s="26">
        <f t="shared" si="0"/>
        <v>0</v>
      </c>
      <c r="H41" s="26">
        <f>H42</f>
        <v>0</v>
      </c>
      <c r="I41" s="26">
        <f>H41/H29*100</f>
        <v>0</v>
      </c>
      <c r="J41" s="26">
        <f t="shared" si="1"/>
        <v>0</v>
      </c>
      <c r="K41" s="26"/>
      <c r="L41" s="32">
        <f t="shared" si="3"/>
        <v>0</v>
      </c>
      <c r="M41" s="51"/>
    </row>
    <row r="42" spans="1:13" s="15" customFormat="1" ht="25.5" customHeight="1" x14ac:dyDescent="0.25">
      <c r="A42" s="43" t="s">
        <v>69</v>
      </c>
      <c r="B42" s="12" t="s">
        <v>70</v>
      </c>
      <c r="C42" s="34"/>
      <c r="D42" s="30">
        <f>C42/C29*100</f>
        <v>0</v>
      </c>
      <c r="E42" s="28"/>
      <c r="F42" s="29"/>
      <c r="G42" s="28">
        <f t="shared" si="0"/>
        <v>0</v>
      </c>
      <c r="H42" s="34"/>
      <c r="I42" s="30">
        <f>H42/H29*100</f>
        <v>0</v>
      </c>
      <c r="J42" s="28">
        <f t="shared" si="1"/>
        <v>0</v>
      </c>
      <c r="K42" s="28"/>
      <c r="L42" s="46">
        <f t="shared" si="3"/>
        <v>0</v>
      </c>
      <c r="M42" s="53"/>
    </row>
    <row r="43" spans="1:13" s="52" customFormat="1" ht="26.25" customHeight="1" x14ac:dyDescent="0.2">
      <c r="A43" s="49" t="s">
        <v>19</v>
      </c>
      <c r="B43" s="50"/>
      <c r="C43" s="51">
        <f>C10+C29</f>
        <v>4683567.83</v>
      </c>
      <c r="D43" s="48">
        <v>100</v>
      </c>
      <c r="E43" s="51">
        <f>E10+E29</f>
        <v>9923762.6400000006</v>
      </c>
      <c r="F43" s="51">
        <f>F10+F29</f>
        <v>9923762.6400000006</v>
      </c>
      <c r="G43" s="26">
        <f t="shared" si="0"/>
        <v>0</v>
      </c>
      <c r="H43" s="51">
        <f>H10+H29</f>
        <v>9676126.0999999996</v>
      </c>
      <c r="I43" s="48">
        <v>100</v>
      </c>
      <c r="J43" s="26">
        <f t="shared" si="1"/>
        <v>-247636.54000000097</v>
      </c>
      <c r="K43" s="26">
        <f t="shared" si="2"/>
        <v>97.50461040853753</v>
      </c>
      <c r="L43" s="51">
        <f t="shared" si="3"/>
        <v>4992558.2699999996</v>
      </c>
      <c r="M43" s="51">
        <f t="shared" si="4"/>
        <v>206.59733030918866</v>
      </c>
    </row>
    <row r="44" spans="1:13" ht="27" customHeight="1" x14ac:dyDescent="0.25">
      <c r="A44" s="9" t="s">
        <v>28</v>
      </c>
      <c r="B44" s="9"/>
      <c r="C44" s="9"/>
      <c r="D44" s="9"/>
      <c r="E44" s="9"/>
      <c r="F44" s="18"/>
      <c r="G44" s="9"/>
      <c r="H44" s="18"/>
      <c r="I44" s="18"/>
      <c r="J44" s="9"/>
      <c r="K44" s="9" t="s">
        <v>29</v>
      </c>
    </row>
    <row r="45" spans="1:13" ht="18.75" customHeight="1" x14ac:dyDescent="0.25">
      <c r="A45" s="9" t="s">
        <v>6</v>
      </c>
      <c r="B45" s="9"/>
      <c r="C45" s="9"/>
      <c r="D45" s="9"/>
      <c r="E45" s="9"/>
      <c r="F45" s="18"/>
      <c r="G45" s="9"/>
      <c r="H45" s="18"/>
      <c r="I45" s="18"/>
      <c r="J45" s="9"/>
    </row>
    <row r="46" spans="1:13" ht="18.75" customHeight="1" x14ac:dyDescent="0.25">
      <c r="A46" s="9" t="s">
        <v>7</v>
      </c>
      <c r="B46" s="9"/>
      <c r="C46" s="9"/>
      <c r="D46" s="9"/>
      <c r="E46" s="9"/>
      <c r="F46" s="18"/>
      <c r="G46" s="9"/>
      <c r="H46" s="18"/>
      <c r="I46" s="18"/>
      <c r="J46" s="9"/>
      <c r="K46" s="9" t="s">
        <v>8</v>
      </c>
    </row>
    <row r="47" spans="1:13" ht="18.75" customHeight="1" x14ac:dyDescent="0.25">
      <c r="A47" s="9" t="s">
        <v>6</v>
      </c>
      <c r="B47" s="9"/>
      <c r="C47" s="9"/>
      <c r="D47" s="9"/>
      <c r="E47" s="9"/>
      <c r="F47" s="18"/>
      <c r="G47" s="9"/>
      <c r="H47" s="18"/>
      <c r="I47" s="18"/>
      <c r="J47" s="9"/>
    </row>
    <row r="48" spans="1:13" x14ac:dyDescent="0.25">
      <c r="A48" s="9"/>
    </row>
  </sheetData>
  <mergeCells count="26">
    <mergeCell ref="J4:K4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I8:I9"/>
    <mergeCell ref="C8:C9"/>
    <mergeCell ref="D8:D9"/>
    <mergeCell ref="H8:H9"/>
    <mergeCell ref="L5:M6"/>
    <mergeCell ref="L8:L9"/>
    <mergeCell ref="M8:M9"/>
    <mergeCell ref="J8:J9"/>
    <mergeCell ref="K8:K9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2015-03-05T07:26:27Z</dcterms:modified>
</cp:coreProperties>
</file>