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7" i="1" l="1"/>
  <c r="H197" i="1"/>
  <c r="I81" i="1"/>
  <c r="H81" i="1"/>
  <c r="I27" i="1"/>
  <c r="I18" i="1" s="1"/>
  <c r="I20" i="1"/>
  <c r="I120" i="1" l="1"/>
  <c r="H120" i="1"/>
  <c r="E120" i="1"/>
  <c r="E109" i="1"/>
  <c r="F106" i="1" l="1"/>
  <c r="D109" i="1"/>
  <c r="D133" i="1"/>
  <c r="C215" i="1" l="1"/>
  <c r="D186" i="1"/>
  <c r="D185" i="1" s="1"/>
  <c r="D184" i="1" s="1"/>
  <c r="D183" i="1" s="1"/>
  <c r="D56" i="1"/>
  <c r="E216" i="1"/>
  <c r="E187" i="1"/>
  <c r="I185" i="1"/>
  <c r="H185" i="1"/>
  <c r="H184" i="1" s="1"/>
  <c r="H183" i="1" s="1"/>
  <c r="I184" i="1"/>
  <c r="I183" i="1" s="1"/>
  <c r="I192" i="1"/>
  <c r="H192" i="1"/>
  <c r="E192" i="1"/>
  <c r="I94" i="1"/>
  <c r="H94" i="1"/>
  <c r="E94" i="1"/>
  <c r="I67" i="1"/>
  <c r="H67" i="1"/>
  <c r="I64" i="1"/>
  <c r="I63" i="1" s="1"/>
  <c r="I62" i="1" s="1"/>
  <c r="H64" i="1"/>
  <c r="D63" i="1"/>
  <c r="D62" i="1" s="1"/>
  <c r="E67" i="1"/>
  <c r="E64" i="1"/>
  <c r="E32" i="1"/>
  <c r="E63" i="1" l="1"/>
  <c r="H63" i="1"/>
  <c r="H62" i="1" s="1"/>
  <c r="C99" i="1"/>
  <c r="C11" i="1" l="1"/>
  <c r="D165" i="1" l="1"/>
  <c r="D119" i="1"/>
  <c r="E197" i="1"/>
  <c r="I166" i="1"/>
  <c r="I165" i="1" s="1"/>
  <c r="H166" i="1"/>
  <c r="H165" i="1" s="1"/>
  <c r="E166" i="1"/>
  <c r="E165" i="1" s="1"/>
  <c r="E141" i="1"/>
  <c r="I122" i="1"/>
  <c r="I119" i="1" s="1"/>
  <c r="H122" i="1"/>
  <c r="H119" i="1" s="1"/>
  <c r="E122" i="1"/>
  <c r="E119" i="1" s="1"/>
  <c r="I88" i="1"/>
  <c r="H88" i="1"/>
  <c r="E88" i="1"/>
  <c r="E45" i="1"/>
  <c r="C145" i="1" l="1"/>
  <c r="C77" i="1"/>
  <c r="D215" i="1"/>
  <c r="E215" i="1"/>
  <c r="D196" i="1"/>
  <c r="D195" i="1" s="1"/>
  <c r="D27" i="1"/>
  <c r="D171" i="1"/>
  <c r="D170" i="1" s="1"/>
  <c r="D169" i="1" s="1"/>
  <c r="D168" i="1" s="1"/>
  <c r="D179" i="1"/>
  <c r="D178" i="1" s="1"/>
  <c r="D177" i="1" s="1"/>
  <c r="D176" i="1" s="1"/>
  <c r="D135" i="1" l="1"/>
  <c r="D116" i="1"/>
  <c r="D103" i="1"/>
  <c r="D102" i="1" s="1"/>
  <c r="D101" i="1" s="1"/>
  <c r="D84" i="1"/>
  <c r="E214" i="1"/>
  <c r="I206" i="1"/>
  <c r="H206" i="1"/>
  <c r="E206" i="1"/>
  <c r="I196" i="1"/>
  <c r="I195" i="1" s="1"/>
  <c r="H196" i="1"/>
  <c r="H195" i="1" s="1"/>
  <c r="E196" i="1"/>
  <c r="E195" i="1" s="1"/>
  <c r="E186" i="1"/>
  <c r="I180" i="1"/>
  <c r="I179" i="1" s="1"/>
  <c r="I178" i="1" s="1"/>
  <c r="I177" i="1" s="1"/>
  <c r="I176" i="1" s="1"/>
  <c r="H180" i="1"/>
  <c r="H179" i="1" s="1"/>
  <c r="H178" i="1" s="1"/>
  <c r="H177" i="1" s="1"/>
  <c r="H176" i="1" s="1"/>
  <c r="E180" i="1"/>
  <c r="E179" i="1" s="1"/>
  <c r="E178" i="1" s="1"/>
  <c r="E177" i="1" s="1"/>
  <c r="E176" i="1" s="1"/>
  <c r="I172" i="1"/>
  <c r="I171" i="1" s="1"/>
  <c r="I170" i="1" s="1"/>
  <c r="I169" i="1" s="1"/>
  <c r="I168" i="1" s="1"/>
  <c r="H172" i="1"/>
  <c r="H171" i="1" s="1"/>
  <c r="H170" i="1" s="1"/>
  <c r="H169" i="1" s="1"/>
  <c r="H168" i="1" s="1"/>
  <c r="E172" i="1"/>
  <c r="E171" i="1" s="1"/>
  <c r="E170" i="1" s="1"/>
  <c r="E169" i="1" s="1"/>
  <c r="E168" i="1" s="1"/>
  <c r="I141" i="1"/>
  <c r="I140" i="1" s="1"/>
  <c r="I139" i="1" s="1"/>
  <c r="I138" i="1" s="1"/>
  <c r="H141" i="1"/>
  <c r="H140" i="1" s="1"/>
  <c r="H139" i="1" s="1"/>
  <c r="H138" i="1" s="1"/>
  <c r="E140" i="1"/>
  <c r="E139" i="1" s="1"/>
  <c r="E138" i="1" s="1"/>
  <c r="I136" i="1"/>
  <c r="I135" i="1" s="1"/>
  <c r="H136" i="1"/>
  <c r="H135" i="1" s="1"/>
  <c r="E136" i="1"/>
  <c r="E135" i="1" s="1"/>
  <c r="I133" i="1"/>
  <c r="H133" i="1"/>
  <c r="E133" i="1"/>
  <c r="I125" i="1"/>
  <c r="H125" i="1"/>
  <c r="E125" i="1"/>
  <c r="I117" i="1"/>
  <c r="I116" i="1" s="1"/>
  <c r="H117" i="1"/>
  <c r="H116" i="1" s="1"/>
  <c r="E117" i="1"/>
  <c r="E116" i="1" s="1"/>
  <c r="I114" i="1"/>
  <c r="H114" i="1"/>
  <c r="I110" i="1"/>
  <c r="H110" i="1"/>
  <c r="E114" i="1"/>
  <c r="I104" i="1"/>
  <c r="I103" i="1" s="1"/>
  <c r="I102" i="1" s="1"/>
  <c r="I101" i="1" s="1"/>
  <c r="H104" i="1"/>
  <c r="H103" i="1" s="1"/>
  <c r="H102" i="1" s="1"/>
  <c r="H101" i="1" s="1"/>
  <c r="E104" i="1"/>
  <c r="E103" i="1" s="1"/>
  <c r="E102" i="1" s="1"/>
  <c r="E101" i="1" s="1"/>
  <c r="I85" i="1"/>
  <c r="I84" i="1" s="1"/>
  <c r="I83" i="1" s="1"/>
  <c r="H85" i="1"/>
  <c r="H84" i="1" s="1"/>
  <c r="H83" i="1" s="1"/>
  <c r="E85" i="1"/>
  <c r="E84" i="1" s="1"/>
  <c r="I92" i="1"/>
  <c r="H92" i="1"/>
  <c r="E92" i="1"/>
  <c r="E62" i="1"/>
  <c r="I32" i="1"/>
  <c r="H32" i="1"/>
  <c r="I28" i="1"/>
  <c r="H28" i="1"/>
  <c r="E28" i="1"/>
  <c r="E185" i="1" l="1"/>
  <c r="E184" i="1" s="1"/>
  <c r="E183" i="1" s="1"/>
  <c r="D83" i="1"/>
  <c r="D82" i="1" s="1"/>
  <c r="D81" i="1" s="1"/>
  <c r="D80" i="1" s="1"/>
  <c r="D79" i="1" s="1"/>
  <c r="D77" i="1" s="1"/>
  <c r="E83" i="1"/>
  <c r="E82" i="1" s="1"/>
  <c r="E81" i="1" s="1"/>
  <c r="E80" i="1" s="1"/>
  <c r="E79" i="1" s="1"/>
  <c r="E77" i="1" s="1"/>
  <c r="I82" i="1"/>
  <c r="I80" i="1" s="1"/>
  <c r="I79" i="1" s="1"/>
  <c r="I77" i="1" s="1"/>
  <c r="H82" i="1"/>
  <c r="H80" i="1" s="1"/>
  <c r="H79" i="1" s="1"/>
  <c r="H77" i="1" s="1"/>
  <c r="C213" i="1"/>
  <c r="C174" i="1" l="1"/>
  <c r="C10" i="1" l="1"/>
  <c r="I216" i="1"/>
  <c r="L216" i="1" s="1"/>
  <c r="H216" i="1"/>
  <c r="F216" i="1"/>
  <c r="I202" i="1"/>
  <c r="I201" i="1" s="1"/>
  <c r="I200" i="1" s="1"/>
  <c r="I194" i="1" s="1"/>
  <c r="H202" i="1"/>
  <c r="H201" i="1" s="1"/>
  <c r="H200" i="1" s="1"/>
  <c r="H194" i="1" s="1"/>
  <c r="E202" i="1"/>
  <c r="E201" i="1" s="1"/>
  <c r="E200" i="1" s="1"/>
  <c r="I210" i="1"/>
  <c r="I209" i="1" s="1"/>
  <c r="H210" i="1"/>
  <c r="H209" i="1" s="1"/>
  <c r="E210" i="1"/>
  <c r="E209" i="1" s="1"/>
  <c r="I205" i="1"/>
  <c r="E205" i="1"/>
  <c r="I162" i="1"/>
  <c r="H162" i="1"/>
  <c r="E162" i="1"/>
  <c r="E161" i="1" s="1"/>
  <c r="E160" i="1" s="1"/>
  <c r="I156" i="1"/>
  <c r="I155" i="1" s="1"/>
  <c r="H156" i="1"/>
  <c r="H155" i="1" s="1"/>
  <c r="E156" i="1"/>
  <c r="E155" i="1" s="1"/>
  <c r="I131" i="1"/>
  <c r="H131" i="1"/>
  <c r="H124" i="1" s="1"/>
  <c r="H109" i="1" s="1"/>
  <c r="E131" i="1"/>
  <c r="I74" i="1"/>
  <c r="H74" i="1"/>
  <c r="E74" i="1"/>
  <c r="I71" i="1"/>
  <c r="H71" i="1"/>
  <c r="E71" i="1"/>
  <c r="I57" i="1"/>
  <c r="I56" i="1" s="1"/>
  <c r="H57" i="1"/>
  <c r="H56" i="1" s="1"/>
  <c r="E57" i="1"/>
  <c r="I54" i="1"/>
  <c r="H54" i="1"/>
  <c r="E54" i="1"/>
  <c r="I51" i="1"/>
  <c r="H51" i="1"/>
  <c r="E51" i="1"/>
  <c r="D209" i="1"/>
  <c r="H205" i="1"/>
  <c r="D205" i="1"/>
  <c r="D201" i="1"/>
  <c r="D200" i="1" s="1"/>
  <c r="D161" i="1"/>
  <c r="D160" i="1" s="1"/>
  <c r="D155" i="1"/>
  <c r="D124" i="1"/>
  <c r="C12" i="1" l="1"/>
  <c r="C100" i="1"/>
  <c r="C146" i="1"/>
  <c r="C78" i="1"/>
  <c r="C175" i="1"/>
  <c r="D108" i="1"/>
  <c r="D107" i="1" s="1"/>
  <c r="D106" i="1" s="1"/>
  <c r="H161" i="1"/>
  <c r="H160" i="1" s="1"/>
  <c r="I161" i="1"/>
  <c r="I160" i="1" s="1"/>
  <c r="H108" i="1"/>
  <c r="H107" i="1" s="1"/>
  <c r="H106" i="1" s="1"/>
  <c r="H99" i="1" s="1"/>
  <c r="K216" i="1"/>
  <c r="E56" i="1"/>
  <c r="F57" i="1"/>
  <c r="G57" i="1"/>
  <c r="E204" i="1"/>
  <c r="E194" i="1" s="1"/>
  <c r="E124" i="1"/>
  <c r="F125" i="1"/>
  <c r="G125" i="1"/>
  <c r="F74" i="1"/>
  <c r="D204" i="1"/>
  <c r="D194" i="1" s="1"/>
  <c r="J216" i="1"/>
  <c r="G216" i="1"/>
  <c r="H204" i="1"/>
  <c r="H174" i="1" s="1"/>
  <c r="I204" i="1"/>
  <c r="I174" i="1" s="1"/>
  <c r="I124" i="1"/>
  <c r="I109" i="1" s="1"/>
  <c r="E73" i="1"/>
  <c r="I73" i="1"/>
  <c r="H73" i="1"/>
  <c r="I70" i="1"/>
  <c r="H70" i="1"/>
  <c r="D73" i="1"/>
  <c r="D50" i="1"/>
  <c r="D19" i="1"/>
  <c r="E174" i="1" l="1"/>
  <c r="D174" i="1"/>
  <c r="E108" i="1"/>
  <c r="E107" i="1" s="1"/>
  <c r="E106" i="1" s="1"/>
  <c r="E99" i="1" s="1"/>
  <c r="I108" i="1"/>
  <c r="I107" i="1" s="1"/>
  <c r="I106" i="1" s="1"/>
  <c r="I99" i="1" s="1"/>
  <c r="G124" i="1"/>
  <c r="F124" i="1"/>
  <c r="F73" i="1"/>
  <c r="H69" i="1"/>
  <c r="I69" i="1"/>
  <c r="I61" i="1" l="1"/>
  <c r="I60" i="1" s="1"/>
  <c r="H61" i="1"/>
  <c r="H60" i="1" s="1"/>
  <c r="D14" i="1"/>
  <c r="D13" i="1" s="1"/>
  <c r="E213" i="1"/>
  <c r="H215" i="1"/>
  <c r="E159" i="1"/>
  <c r="D159" i="1"/>
  <c r="E158" i="1"/>
  <c r="D158" i="1"/>
  <c r="H159" i="1"/>
  <c r="H158" i="1"/>
  <c r="I159" i="1"/>
  <c r="D154" i="1"/>
  <c r="D153" i="1"/>
  <c r="E154" i="1"/>
  <c r="H154" i="1"/>
  <c r="E150" i="1"/>
  <c r="E149" i="1" s="1"/>
  <c r="E148" i="1" s="1"/>
  <c r="E147" i="1" s="1"/>
  <c r="D149" i="1"/>
  <c r="D148" i="1" s="1"/>
  <c r="D147" i="1" s="1"/>
  <c r="H150" i="1"/>
  <c r="H149" i="1" s="1"/>
  <c r="H148" i="1" s="1"/>
  <c r="H147" i="1" s="1"/>
  <c r="D140" i="1"/>
  <c r="D139" i="1" s="1"/>
  <c r="E70" i="1"/>
  <c r="E69" i="1" s="1"/>
  <c r="D70" i="1"/>
  <c r="D69" i="1" s="1"/>
  <c r="D61" i="1" s="1"/>
  <c r="E50" i="1"/>
  <c r="H50" i="1"/>
  <c r="E47" i="1"/>
  <c r="H47" i="1"/>
  <c r="H45" i="1"/>
  <c r="H23" i="1"/>
  <c r="E23" i="1"/>
  <c r="H20" i="1"/>
  <c r="H15" i="1"/>
  <c r="H14" i="1" s="1"/>
  <c r="H13" i="1" s="1"/>
  <c r="E15" i="1"/>
  <c r="D145" i="1" l="1"/>
  <c r="E61" i="1"/>
  <c r="E60" i="1" s="1"/>
  <c r="H213" i="1"/>
  <c r="H214" i="1"/>
  <c r="E14" i="1"/>
  <c r="E13" i="1" s="1"/>
  <c r="G15" i="1"/>
  <c r="F15" i="1"/>
  <c r="D213" i="1"/>
  <c r="D214" i="1"/>
  <c r="F69" i="1"/>
  <c r="H19" i="1"/>
  <c r="G50" i="1"/>
  <c r="D60" i="1" l="1"/>
  <c r="F61" i="1"/>
  <c r="G61" i="1"/>
  <c r="L159" i="1"/>
  <c r="K159" i="1"/>
  <c r="K56" i="1" l="1"/>
  <c r="K54" i="1"/>
  <c r="K48" i="1"/>
  <c r="K46" i="1"/>
  <c r="K44" i="1"/>
  <c r="K43" i="1"/>
  <c r="K42" i="1"/>
  <c r="K41" i="1"/>
  <c r="K40" i="1"/>
  <c r="K39" i="1"/>
  <c r="K38" i="1"/>
  <c r="K33" i="1"/>
  <c r="K22" i="1"/>
  <c r="K21" i="1"/>
  <c r="J43" i="1"/>
  <c r="J42" i="1"/>
  <c r="J41" i="1"/>
  <c r="J40" i="1"/>
  <c r="J39" i="1"/>
  <c r="J38" i="1"/>
  <c r="H37" i="1" l="1"/>
  <c r="H27" i="1" s="1"/>
  <c r="E37" i="1"/>
  <c r="E20" i="1"/>
  <c r="E19" i="1" s="1"/>
  <c r="L160" i="1"/>
  <c r="L155" i="1"/>
  <c r="L152" i="1"/>
  <c r="L151" i="1"/>
  <c r="L73" i="1"/>
  <c r="L56" i="1"/>
  <c r="L54" i="1"/>
  <c r="L48" i="1"/>
  <c r="L46" i="1"/>
  <c r="L44" i="1"/>
  <c r="L43" i="1"/>
  <c r="L42" i="1"/>
  <c r="L41" i="1"/>
  <c r="L40" i="1"/>
  <c r="L39" i="1"/>
  <c r="L38" i="1"/>
  <c r="L36" i="1"/>
  <c r="L35" i="1"/>
  <c r="L33" i="1"/>
  <c r="L26" i="1"/>
  <c r="L25" i="1"/>
  <c r="L24" i="1"/>
  <c r="L22" i="1"/>
  <c r="L21" i="1"/>
  <c r="L17" i="1"/>
  <c r="L16" i="1"/>
  <c r="K160" i="1"/>
  <c r="H153" i="1"/>
  <c r="H145" i="1" s="1"/>
  <c r="H53" i="1"/>
  <c r="H49" i="1" s="1"/>
  <c r="E153" i="1"/>
  <c r="E145" i="1" s="1"/>
  <c r="E53" i="1"/>
  <c r="H18" i="1" l="1"/>
  <c r="H11" i="1" s="1"/>
  <c r="H10" i="1" s="1"/>
  <c r="H175" i="1" s="1"/>
  <c r="E27" i="1"/>
  <c r="E49" i="1"/>
  <c r="H100" i="1" l="1"/>
  <c r="H12" i="1"/>
  <c r="H78" i="1"/>
  <c r="H146" i="1"/>
  <c r="E18" i="1"/>
  <c r="E11" i="1" s="1"/>
  <c r="F27" i="1"/>
  <c r="G27" i="1"/>
  <c r="I37" i="1"/>
  <c r="K37" i="1" l="1"/>
  <c r="L37" i="1"/>
  <c r="I158" i="1"/>
  <c r="I154" i="1"/>
  <c r="E10" i="1" l="1"/>
  <c r="E175" i="1" s="1"/>
  <c r="L180" i="1"/>
  <c r="L154" i="1"/>
  <c r="K158" i="1"/>
  <c r="L158" i="1"/>
  <c r="D53" i="1"/>
  <c r="J180" i="1"/>
  <c r="J152" i="1"/>
  <c r="J151" i="1"/>
  <c r="I150" i="1"/>
  <c r="F150" i="1"/>
  <c r="D138" i="1"/>
  <c r="D99" i="1" s="1"/>
  <c r="J73" i="1"/>
  <c r="F56" i="1"/>
  <c r="G54" i="1"/>
  <c r="I53" i="1"/>
  <c r="G51" i="1"/>
  <c r="F50" i="1"/>
  <c r="J48" i="1"/>
  <c r="I47" i="1"/>
  <c r="K47" i="1" s="1"/>
  <c r="G47" i="1"/>
  <c r="J46" i="1"/>
  <c r="I45" i="1"/>
  <c r="G45" i="1"/>
  <c r="J44" i="1"/>
  <c r="F37" i="1"/>
  <c r="J36" i="1"/>
  <c r="J35" i="1"/>
  <c r="J33" i="1"/>
  <c r="F32" i="1"/>
  <c r="G32" i="1"/>
  <c r="J26" i="1"/>
  <c r="J25" i="1"/>
  <c r="J24" i="1"/>
  <c r="I23" i="1"/>
  <c r="F23" i="1"/>
  <c r="J22" i="1"/>
  <c r="J21" i="1"/>
  <c r="I19" i="1"/>
  <c r="G20" i="1"/>
  <c r="J17" i="1"/>
  <c r="J16" i="1"/>
  <c r="I15" i="1"/>
  <c r="L15" i="1" s="1"/>
  <c r="E100" i="1" l="1"/>
  <c r="E146" i="1"/>
  <c r="E12" i="1"/>
  <c r="E78" i="1"/>
  <c r="D49" i="1"/>
  <c r="K45" i="1"/>
  <c r="L45" i="1"/>
  <c r="K32" i="1"/>
  <c r="L32" i="1"/>
  <c r="F53" i="1"/>
  <c r="J138" i="1"/>
  <c r="L140" i="1"/>
  <c r="L179" i="1"/>
  <c r="K53" i="1"/>
  <c r="L53" i="1"/>
  <c r="K57" i="1"/>
  <c r="L57" i="1"/>
  <c r="I149" i="1"/>
  <c r="L149" i="1" s="1"/>
  <c r="L150" i="1"/>
  <c r="K217" i="1"/>
  <c r="L217" i="1"/>
  <c r="K20" i="1"/>
  <c r="L20" i="1"/>
  <c r="L23" i="1"/>
  <c r="K51" i="1"/>
  <c r="L51" i="1"/>
  <c r="L47" i="1"/>
  <c r="L71" i="1"/>
  <c r="F20" i="1"/>
  <c r="F45" i="1"/>
  <c r="F51" i="1"/>
  <c r="J53" i="1"/>
  <c r="F54" i="1"/>
  <c r="G56" i="1"/>
  <c r="J150" i="1"/>
  <c r="G19" i="1"/>
  <c r="F47" i="1"/>
  <c r="J71" i="1"/>
  <c r="I14" i="1"/>
  <c r="F19" i="1"/>
  <c r="J23" i="1"/>
  <c r="J32" i="1"/>
  <c r="J37" i="1"/>
  <c r="J45" i="1"/>
  <c r="J47" i="1"/>
  <c r="I50" i="1"/>
  <c r="I49" i="1" s="1"/>
  <c r="F71" i="1"/>
  <c r="I153" i="1"/>
  <c r="F180" i="1"/>
  <c r="F153" i="1"/>
  <c r="F14" i="1"/>
  <c r="G14" i="1"/>
  <c r="J20" i="1"/>
  <c r="G37" i="1"/>
  <c r="J51" i="1"/>
  <c r="G53" i="1"/>
  <c r="J56" i="1"/>
  <c r="J15" i="1"/>
  <c r="J54" i="1"/>
  <c r="J57" i="1"/>
  <c r="F140" i="1"/>
  <c r="F155" i="1"/>
  <c r="F183" i="1"/>
  <c r="I215" i="1"/>
  <c r="I214" i="1" s="1"/>
  <c r="J217" i="1"/>
  <c r="D18" i="1" l="1"/>
  <c r="D11" i="1" s="1"/>
  <c r="D10" i="1" s="1"/>
  <c r="D175" i="1" s="1"/>
  <c r="F49" i="1"/>
  <c r="G49" i="1"/>
  <c r="I148" i="1"/>
  <c r="I147" i="1" s="1"/>
  <c r="L153" i="1"/>
  <c r="K50" i="1"/>
  <c r="L50" i="1"/>
  <c r="L138" i="1"/>
  <c r="K215" i="1"/>
  <c r="L215" i="1"/>
  <c r="L177" i="1"/>
  <c r="L14" i="1"/>
  <c r="K14" i="1"/>
  <c r="K19" i="1"/>
  <c r="L19" i="1"/>
  <c r="L70" i="1"/>
  <c r="F149" i="1"/>
  <c r="J149" i="1"/>
  <c r="I13" i="1"/>
  <c r="I11" i="1" s="1"/>
  <c r="J19" i="1"/>
  <c r="F70" i="1"/>
  <c r="J140" i="1"/>
  <c r="J14" i="1"/>
  <c r="J155" i="1"/>
  <c r="J50" i="1"/>
  <c r="F215" i="1"/>
  <c r="G215" i="1"/>
  <c r="J177" i="1"/>
  <c r="J153" i="1"/>
  <c r="J70" i="1"/>
  <c r="J215" i="1"/>
  <c r="I213" i="1"/>
  <c r="J179" i="1"/>
  <c r="F147" i="1"/>
  <c r="F148" i="1"/>
  <c r="G13" i="1"/>
  <c r="F13" i="1"/>
  <c r="D100" i="1" l="1"/>
  <c r="D146" i="1"/>
  <c r="D12" i="1"/>
  <c r="D78" i="1"/>
  <c r="I145" i="1"/>
  <c r="K145" i="1" s="1"/>
  <c r="L147" i="1"/>
  <c r="J147" i="1"/>
  <c r="J148" i="1"/>
  <c r="L148" i="1"/>
  <c r="M183" i="1"/>
  <c r="L183" i="1"/>
  <c r="J183" i="1"/>
  <c r="K194" i="1"/>
  <c r="M194" i="1"/>
  <c r="L194" i="1"/>
  <c r="L213" i="1"/>
  <c r="M213" i="1"/>
  <c r="K213" i="1"/>
  <c r="M18" i="1"/>
  <c r="L18" i="1"/>
  <c r="K18" i="1"/>
  <c r="M13" i="1"/>
  <c r="L13" i="1"/>
  <c r="K13" i="1"/>
  <c r="M60" i="1"/>
  <c r="L60" i="1"/>
  <c r="K60" i="1"/>
  <c r="F138" i="1"/>
  <c r="J13" i="1"/>
  <c r="F11" i="1"/>
  <c r="F18" i="1"/>
  <c r="G18" i="1"/>
  <c r="J18" i="1"/>
  <c r="G60" i="1"/>
  <c r="G194" i="1"/>
  <c r="F194" i="1"/>
  <c r="J213" i="1"/>
  <c r="F213" i="1"/>
  <c r="G213" i="1"/>
  <c r="J194" i="1"/>
  <c r="I10" i="1" l="1"/>
  <c r="I175" i="1" s="1"/>
  <c r="J145" i="1"/>
  <c r="L145" i="1"/>
  <c r="L176" i="1"/>
  <c r="J176" i="1"/>
  <c r="L174" i="1"/>
  <c r="K174" i="1"/>
  <c r="M174" i="1"/>
  <c r="G11" i="1"/>
  <c r="F60" i="1"/>
  <c r="J174" i="1"/>
  <c r="J60" i="1"/>
  <c r="K175" i="1" l="1"/>
  <c r="J175" i="1"/>
  <c r="M175" i="1"/>
  <c r="L175" i="1"/>
  <c r="I100" i="1"/>
  <c r="I78" i="1"/>
  <c r="I12" i="1"/>
  <c r="I146" i="1"/>
  <c r="M99" i="1"/>
  <c r="L99" i="1"/>
  <c r="K99" i="1"/>
  <c r="M11" i="1"/>
  <c r="L11" i="1"/>
  <c r="K11" i="1"/>
  <c r="J11" i="1"/>
  <c r="J99" i="1"/>
  <c r="G99" i="1"/>
  <c r="F99" i="1"/>
  <c r="L146" i="1" l="1"/>
  <c r="K146" i="1"/>
  <c r="J146" i="1"/>
  <c r="J12" i="1"/>
  <c r="M12" i="1"/>
  <c r="K12" i="1"/>
  <c r="L12" i="1"/>
  <c r="J78" i="1"/>
  <c r="L78" i="1"/>
  <c r="K100" i="1"/>
  <c r="J100" i="1"/>
  <c r="M100" i="1"/>
  <c r="L100" i="1"/>
  <c r="M10" i="1"/>
  <c r="K10" i="1"/>
  <c r="J10" i="1"/>
  <c r="L10" i="1"/>
  <c r="F145" i="1" l="1"/>
  <c r="G145" i="1"/>
  <c r="F10" i="1"/>
  <c r="G10" i="1"/>
</calcChain>
</file>

<file path=xl/sharedStrings.xml><?xml version="1.0" encoding="utf-8"?>
<sst xmlns="http://schemas.openxmlformats.org/spreadsheetml/2006/main" count="498" uniqueCount="355">
  <si>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</si>
  <si>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</si>
  <si>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</si>
  <si>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</si>
  <si>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</si>
  <si>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</si>
  <si>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</si>
  <si>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</si>
  <si>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</si>
  <si>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</si>
  <si>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</si>
  <si>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</si>
  <si>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</si>
  <si>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</si>
  <si>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</si>
  <si>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</si>
  <si>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</si>
  <si>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</si>
  <si>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</si>
  <si>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</si>
  <si>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</si>
  <si>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</si>
  <si>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</si>
  <si>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</si>
  <si>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</si>
  <si>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</si>
  <si>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</si>
  <si>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</si>
  <si>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</si>
  <si>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Н.И.Лупир</t>
  </si>
  <si>
    <t>Социальная политика</t>
  </si>
  <si>
    <t>(рублях)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</si>
  <si>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</si>
  <si>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</si>
  <si>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</si>
  <si>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</si>
  <si>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</si>
  <si>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</si>
  <si>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Приложение №3</t>
  </si>
  <si>
    <t>утвержденных бюджетных назначений по отчету</t>
  </si>
  <si>
    <t>(гр.5-гр.4)</t>
  </si>
  <si>
    <t>гр.5:гр.4х100</t>
  </si>
  <si>
    <t>(гр.9-гр.8)</t>
  </si>
  <si>
    <t>гр.9:гр.8х100</t>
  </si>
  <si>
    <t>(гр.9-гр.3)</t>
  </si>
  <si>
    <t>гр.9:гр.3х100%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</si>
  <si>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</si>
  <si>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</si>
  <si>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</si>
  <si>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</si>
  <si>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</si>
  <si>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</si>
  <si>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</si>
  <si>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</si>
  <si>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</si>
  <si>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</si>
  <si>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</si>
  <si>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</si>
  <si>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</si>
  <si>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Оценка недвижимости , признания прав и регулирования отношений по государственной и муниципальной собственности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</si>
  <si>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</si>
  <si>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</si>
  <si>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</si>
  <si>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</si>
  <si>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</si>
  <si>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Субсидии юридическим лицам</t>
  </si>
  <si>
    <t>Мероприятия в области жилищного хозяйства</t>
  </si>
  <si>
    <t xml:space="preserve">Инспектор </t>
  </si>
  <si>
    <t>Дорожное хозяйство (дорожные фонды)</t>
  </si>
  <si>
    <t>Председатель</t>
  </si>
  <si>
    <t>Г.Л.Бабина</t>
  </si>
  <si>
    <t>Отклонение исполненных бюджетных назначений за 2014 год от</t>
  </si>
  <si>
    <t>отчета за 2013 год</t>
  </si>
  <si>
    <t>Аппарат органов местного самоуправления</t>
  </si>
  <si>
    <t xml:space="preserve"> Сводная бюджетной росписью (СБР)</t>
  </si>
  <si>
    <t xml:space="preserve"> СБР от Решения о бюджете</t>
  </si>
  <si>
    <t>Расходы на обеспечение функций органов местного самоуправления</t>
  </si>
  <si>
    <t>Межбюджетные трансферты бюджетам муниципальных районов из бюджетов поселений</t>
  </si>
  <si>
    <t>Прочие непрограмные расходы</t>
  </si>
  <si>
    <t>Управление муниципальной собственностью</t>
  </si>
  <si>
    <t>Прочие расходы по управлению. Муниципальным имуществом</t>
  </si>
  <si>
    <t>Возмещение расходов на проведение аварийно-восстановительных работ на поврежденных объектах ЖКХ  ( 680)</t>
  </si>
  <si>
    <t xml:space="preserve">Прочая закупка товаров, работ и услуг для обеспечения государственных (муниципальных) нужд </t>
  </si>
  <si>
    <t>Пособия, компенсации и иные социальные выплаты кроме публичных нормативных обязательств (680)</t>
  </si>
  <si>
    <t>Прочие непрограммные расходы органов местного самоуправления</t>
  </si>
  <si>
    <t>Автомобильный транспорт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</si>
  <si>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</si>
  <si>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</si>
  <si>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</si>
  <si>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</si>
  <si>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 xml:space="preserve"> Содержание объектов недвижимого имущества муниципальной собственности</t>
  </si>
  <si>
    <t>Оплата расходов за содержание мест захоронения</t>
  </si>
  <si>
    <t>Прочие  мероприятия по благоустройству городских округов и поселений</t>
  </si>
  <si>
    <t>Организация и содержание мест захоронения бытовых отходов</t>
  </si>
  <si>
    <t>Прочие мероприятия по благоустройству.</t>
  </si>
  <si>
    <t>Пенсионное обеспечение</t>
  </si>
  <si>
    <t>Межбюджетные трансферты</t>
  </si>
  <si>
    <t>Прочие непрограммные расходф</t>
  </si>
  <si>
    <t>Прочие работы, услуги</t>
  </si>
  <si>
    <t>Работы услуги по содержанию имущества</t>
  </si>
  <si>
    <t>Увеличение стомости матриальных запасов</t>
  </si>
  <si>
    <t>Безвозмездные еперчисления организациям, за исключением государственных и муниципальных организаций</t>
  </si>
  <si>
    <t>Перечисления другим бюджетам бюджетной системы РФ</t>
  </si>
  <si>
    <t>Обеспечение проведение выборов</t>
  </si>
  <si>
    <t>Иные выплаты персоналу государственных (муниципальных) органов, 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</si>
  <si>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</si>
  <si>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непрограммые расходы в рамках непрограммых расходов органов местного самоуправления и муниципальных учреждений</t>
  </si>
  <si>
    <t>Выполнение других обязательств государства</t>
  </si>
  <si>
    <t xml:space="preserve">  Уплата прочих налогов, сборов и иных платежей</t>
  </si>
  <si>
    <t>Национальная оборона</t>
  </si>
  <si>
    <t>Мобилизационная и вневойсковая подготовка</t>
  </si>
  <si>
    <t>Прочие непрограммные расходы органов местного самоуправления и муниципальных учреждений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</si>
  <si>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</si>
  <si>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</si>
  <si>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Расходы на выплаты по оплате труда работников органов местного самоуправления</t>
  </si>
  <si>
    <t xml:space="preserve"> Фонд оплаты труда государственных (муниципальных) органов и  взносы по обязательному социальному страхованию</t>
  </si>
  <si>
    <t>Начисление на выплаты по оплате труда</t>
  </si>
  <si>
    <t xml:space="preserve"> Закупка товаров, работ и услуг в сфере информационно-коммуникационных технологий</t>
  </si>
  <si>
    <t xml:space="preserve"> Органы юстиции</t>
  </si>
  <si>
    <t>Государственная 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</si>
  <si>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гражданской обороны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</si>
  <si>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</si>
  <si>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 Закупка товаров, работ, услуг в целях формирования государственного материального резерва вне рамок государственного оборонного заказа</t>
  </si>
  <si>
    <t xml:space="preserve"> Выплата гражданам пострадавшим в связи с ЧС, материальная помощь в связи с частичной утратой имущества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</si>
  <si>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</si>
  <si>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Работы, услуги по содержанию имущества</t>
  </si>
  <si>
    <t>Другие вопросы в области национальной экономики</t>
  </si>
  <si>
    <t>Прочие непрограммые расходы органов местного самоуправления и муниципальных учреждений</t>
  </si>
  <si>
    <t xml:space="preserve"> Управление земельными ресурсами</t>
  </si>
  <si>
    <t>Мероприятия по землеустройству и землепользованию</t>
  </si>
  <si>
    <t>Прочие работы,услуги</t>
  </si>
  <si>
    <t>Увеличение тоимости материальных запасов</t>
  </si>
  <si>
    <t xml:space="preserve"> Освещение улиц</t>
  </si>
  <si>
    <t>Освещение улиц</t>
  </si>
  <si>
    <t>Иные выплаты персоналу государственных (муниципальных) органов, за исключением фонда оплаты труда</t>
  </si>
  <si>
    <t xml:space="preserve">Транспортные услуги </t>
  </si>
  <si>
    <t>Подготовка населения и организаций к действиям в чрезвычайной ситуации в мирное и военное время</t>
  </si>
  <si>
    <t>Закупка товаров, работ, услуг в целях формирования государственного материального резерва</t>
  </si>
  <si>
    <t>Закупка и доставка дизельного топлива</t>
  </si>
  <si>
    <t>Субсидии юридическим лицам (кроме некоммерческих организаций), индивидуальным предпринимателям, физическим лицам</t>
  </si>
  <si>
    <t>Безвозмездные перечисления государственным и муниципальным организациям</t>
  </si>
  <si>
    <t>Резерв средств дорожного фонда</t>
  </si>
  <si>
    <t>Резервные средства</t>
  </si>
  <si>
    <t>Поддержка коммунального хозяйства</t>
  </si>
  <si>
    <t>Мероприятия в области коммунального хозяйства</t>
  </si>
  <si>
    <t>Содержание и текущий ремонт объектов коммунального хозяйства сельского поселения</t>
  </si>
  <si>
    <t>УДЕЛЬНЫЙ ВЕС, (%)</t>
  </si>
  <si>
    <t>Прочие работы услуги</t>
  </si>
  <si>
    <t>Работы по содержанию имущества</t>
  </si>
  <si>
    <t xml:space="preserve">исполнения расходов бюджета     сельского поселения  "Село Дуди"  Ульчского муниципального района                                      Хабаровского края за 2014 год </t>
  </si>
  <si>
    <t>921 01 00 0000000 000 000</t>
  </si>
  <si>
    <t>921 01 02 0000000 000 000</t>
  </si>
  <si>
    <t>921 01 02 8110000 000 000</t>
  </si>
  <si>
    <t>921 01 02 8110005 121 000</t>
  </si>
  <si>
    <t>921 01 02 8110005121 211</t>
  </si>
  <si>
    <t>921 01 02 81100005 121 213</t>
  </si>
  <si>
    <t>921 01 04 0000000 000 000</t>
  </si>
  <si>
    <t>921 01 04 8310005 000 000</t>
  </si>
  <si>
    <t>921 01 04 8310005 121 000</t>
  </si>
  <si>
    <t>921 01 04 8310005 121 211</t>
  </si>
  <si>
    <t>921 01 04 8310005 121 213</t>
  </si>
  <si>
    <t>921 01 04 8310005 122 000</t>
  </si>
  <si>
    <t>921 01 04 8310005 122 212</t>
  </si>
  <si>
    <t>921 01 04 8310005 122 222</t>
  </si>
  <si>
    <t>921 01 04 8310005 122 226</t>
  </si>
  <si>
    <t>921 01 04 8310006 000 000</t>
  </si>
  <si>
    <t>921 01 04 8310006 122 000</t>
  </si>
  <si>
    <t>921 01 04 8310006 122 212</t>
  </si>
  <si>
    <t>921 01 04 8310006 122 222</t>
  </si>
  <si>
    <t>921 01 04 8310006 122 226</t>
  </si>
  <si>
    <t>921 01 04 8310006 242 000</t>
  </si>
  <si>
    <t>921 01 04 8310006 242 221</t>
  </si>
  <si>
    <t>921 01 04 8310006 242 225</t>
  </si>
  <si>
    <t>921 01 04 8310006 242 226</t>
  </si>
  <si>
    <t>921 01 04 8310006242 340</t>
  </si>
  <si>
    <t>921 01 04 8310006 244 000</t>
  </si>
  <si>
    <t>921 01 04 8310006 244 221</t>
  </si>
  <si>
    <t>921 01 04 8310006 244 222</t>
  </si>
  <si>
    <t>921 01 04 8310006 244 223</t>
  </si>
  <si>
    <t>921 01 04 8310006 244 225</t>
  </si>
  <si>
    <t>921 01 04 8310006 244 226</t>
  </si>
  <si>
    <t>921 01 04 8310006 244 310</t>
  </si>
  <si>
    <t>921 01 04 8310006 244 340</t>
  </si>
  <si>
    <t>921 01 04 8310006 851 000</t>
  </si>
  <si>
    <t>921 01 04 8310006 851 290</t>
  </si>
  <si>
    <t>921 01 04 8310006 852 000</t>
  </si>
  <si>
    <t>921 01 04 8310006 852 290</t>
  </si>
  <si>
    <t>921 01 04 4310000 000 000</t>
  </si>
  <si>
    <t>921 01 04 4310001 000 000</t>
  </si>
  <si>
    <t>921 01 04 8310001 540 000</t>
  </si>
  <si>
    <t>921 01 04 8310001 540 251</t>
  </si>
  <si>
    <t>921 01 04 4310002 000 000</t>
  </si>
  <si>
    <t>921 01 04 4310002 540 000</t>
  </si>
  <si>
    <t>921 01 04 4310002 540 251</t>
  </si>
  <si>
    <t>921 01 04 4310003 000 000</t>
  </si>
  <si>
    <t>921 01 04 4310003 540 000</t>
  </si>
  <si>
    <t>921 01 04 4310003 540 251</t>
  </si>
  <si>
    <t>921 01 07 0000000 000 000</t>
  </si>
  <si>
    <t>921 01 13 0000000 000 000</t>
  </si>
  <si>
    <t>921 801 13 9900000 000 000</t>
  </si>
  <si>
    <t>921 01 13 9910000 000 000</t>
  </si>
  <si>
    <t>921 01 13 9920000 000 000</t>
  </si>
  <si>
    <t>921 01 13 9920009 000 000</t>
  </si>
  <si>
    <t>921 01 13 9920009 244 000</t>
  </si>
  <si>
    <t>921 01 13 9920009 244 226</t>
  </si>
  <si>
    <t>921 01 13 9920341 000 000</t>
  </si>
  <si>
    <t>921 01 13 9920341 244 000</t>
  </si>
  <si>
    <t>921 01 13 9920341 244 226</t>
  </si>
  <si>
    <t>921 01 13 9920341 244 290</t>
  </si>
  <si>
    <t>921 02 00 000000 000 000</t>
  </si>
  <si>
    <t>921 02 03 000000 000 000</t>
  </si>
  <si>
    <t>921 02 03 990000 000 000</t>
  </si>
  <si>
    <t>921 02 03 991000 000 000</t>
  </si>
  <si>
    <t>921 02 03 9915118 000 000</t>
  </si>
  <si>
    <t>921 02 03 9915118 121 000</t>
  </si>
  <si>
    <t>921 02 03 9915118 121 211</t>
  </si>
  <si>
    <t>921 02 03 9915118 121 213</t>
  </si>
  <si>
    <t>921 02 03 9915118 122 000</t>
  </si>
  <si>
    <t>921 02 03 9915118 122 212</t>
  </si>
  <si>
    <t>921 02 03 9915118 122 222</t>
  </si>
  <si>
    <t>921 02 03 9915118 122 226</t>
  </si>
  <si>
    <t>921 02 03 9915118 242 000</t>
  </si>
  <si>
    <t>921 02 03 9915118 242 221</t>
  </si>
  <si>
    <t>921 02 03 9915118 244 000</t>
  </si>
  <si>
    <t>921 02 03 9915118 244 223</t>
  </si>
  <si>
    <t>921 02 03 9915118 244 310</t>
  </si>
  <si>
    <t>921 02 03 9915118 244 340</t>
  </si>
  <si>
    <t>921 03 00 0000000 000 000</t>
  </si>
  <si>
    <t>921 03 04 0000000 000 000</t>
  </si>
  <si>
    <t>921 03 04 8320000 000 000</t>
  </si>
  <si>
    <t>921 03 04 8325930 000 000</t>
  </si>
  <si>
    <t>921 03 04 8325930 244 000</t>
  </si>
  <si>
    <t>921 03 04 8325930 244 340</t>
  </si>
  <si>
    <t>921 03 09 9900000 000 000</t>
  </si>
  <si>
    <t>921 03 09 9910000 000 000</t>
  </si>
  <si>
    <t>921 03 09 9910010 000 000</t>
  </si>
  <si>
    <t>921 03 09 9910010 232 000</t>
  </si>
  <si>
    <t>921 03 09 9910010 232 222</t>
  </si>
  <si>
    <t>921 03 09 9910010 232 290</t>
  </si>
  <si>
    <t>921 03 09 9910010 232 310</t>
  </si>
  <si>
    <t>921 03 09 9910010 244 000</t>
  </si>
  <si>
    <t>921 03 09 9910010 244 290</t>
  </si>
  <si>
    <t>921 03 09 9910047 000 000</t>
  </si>
  <si>
    <t>921 03 09 9910047 232 000</t>
  </si>
  <si>
    <t>921 03 09 9910047 232 340</t>
  </si>
  <si>
    <t>921 03 09 9910106 000 000</t>
  </si>
  <si>
    <t>921 03 09 9910106 810 000</t>
  </si>
  <si>
    <t>921 03 09 9910106 810 241</t>
  </si>
  <si>
    <t>921 03 09 9915104 000 000</t>
  </si>
  <si>
    <t>921 03 09 9915104 244 000</t>
  </si>
  <si>
    <t>921 03 09 9915104 244 222</t>
  </si>
  <si>
    <t>921 03 09 9915104 244 223</t>
  </si>
  <si>
    <t>921 03 09 9915104 244 225</t>
  </si>
  <si>
    <t>921 03 09 9915104 244 226</t>
  </si>
  <si>
    <t>921 03 09 9915104 244 340</t>
  </si>
  <si>
    <t>921 03 09 9915104 321 000</t>
  </si>
  <si>
    <t>921 03 09 9915104 321 290</t>
  </si>
  <si>
    <t>921 03 09 9915168 000 000</t>
  </si>
  <si>
    <t>921 03 09 9915168 244 000</t>
  </si>
  <si>
    <t>921 03 09 9915168 244 225</t>
  </si>
  <si>
    <t>921 03 10 0000000 000 000</t>
  </si>
  <si>
    <t>921 03 10 9910000 000 000</t>
  </si>
  <si>
    <t>921 03 10 9910011 000 000</t>
  </si>
  <si>
    <t>921 03 10 9910011 244 000</t>
  </si>
  <si>
    <t>921 03 10 9910011 244 225</t>
  </si>
  <si>
    <t>921 03 10 9910011 244 310</t>
  </si>
  <si>
    <t>921 03 10 9910011 244 340</t>
  </si>
  <si>
    <t>921 04 00 0000000 000 000</t>
  </si>
  <si>
    <t>921 04 01 0000000 000 000</t>
  </si>
  <si>
    <t>921 04 01 9915000 000 000</t>
  </si>
  <si>
    <t>921 04 01 9915083 000 000</t>
  </si>
  <si>
    <t>921 04 01 9915083 244 000</t>
  </si>
  <si>
    <t>921 04 01 99150836 244 225</t>
  </si>
  <si>
    <t>921 04 01 9915083 244 340</t>
  </si>
  <si>
    <t>921 04 08 0000000 000 000</t>
  </si>
  <si>
    <t>921 04 08 8410000 000 000</t>
  </si>
  <si>
    <t>921 04 08 8410014 000 000</t>
  </si>
  <si>
    <t>921 04 08 8410014 810 000</t>
  </si>
  <si>
    <t>921 04 08 8410014 810 242</t>
  </si>
  <si>
    <t>921 04 09 0000000 000 000</t>
  </si>
  <si>
    <t>921 04 09 84000000 000 000</t>
  </si>
  <si>
    <t>921 04 09 84200000 000 000</t>
  </si>
  <si>
    <t>921 04 09 84200016 000 000</t>
  </si>
  <si>
    <t>921 04 09 84200016 244 000</t>
  </si>
  <si>
    <t>921 04 09 84200016 244 225</t>
  </si>
  <si>
    <t>921 04 09 84200016 244 340</t>
  </si>
  <si>
    <t>921 04 09 8420021 000 000</t>
  </si>
  <si>
    <t>921 04 09 8420021 870 000</t>
  </si>
  <si>
    <t>921 04 09 8420021 870 290</t>
  </si>
  <si>
    <t>921 04 12 0000000 000 000</t>
  </si>
  <si>
    <t>921 04 12 9900000 000 000</t>
  </si>
  <si>
    <t>921 04 12 9930000 000 000</t>
  </si>
  <si>
    <t>921 04 12 9930012 000 000</t>
  </si>
  <si>
    <t>921 04 12 9930012 244 000</t>
  </si>
  <si>
    <t>921 04 12 9930012 244 226</t>
  </si>
  <si>
    <t>921 05 00 0000000 000 000</t>
  </si>
  <si>
    <t>921 05 01 0000000 000 000</t>
  </si>
  <si>
    <t>921 05 01 8500000 000 000</t>
  </si>
  <si>
    <t>921 05 01 8530000 000 000</t>
  </si>
  <si>
    <t>921 05 01 8530028 000 000</t>
  </si>
  <si>
    <t>921 05 01 8530028 244 000</t>
  </si>
  <si>
    <t>921 05 01 8530028 2440 225</t>
  </si>
  <si>
    <t>921 05 01 8530028 2440 340</t>
  </si>
  <si>
    <t>921 05 02 0000000 000 000</t>
  </si>
  <si>
    <t>921 05 02 8600000 000 000</t>
  </si>
  <si>
    <t>921 05 02 8630000 000 000</t>
  </si>
  <si>
    <t>921 05 02 8630034 000 000</t>
  </si>
  <si>
    <t>921 05 02 8630034 244 000</t>
  </si>
  <si>
    <t>921 05 02 8630034 244 225</t>
  </si>
  <si>
    <t>921 05 02 8630034 244 226</t>
  </si>
  <si>
    <t>921 05 02 8630034 244 310</t>
  </si>
  <si>
    <t>921 805 02 8630034 244 340</t>
  </si>
  <si>
    <t>921 05 02 9910008 244 000</t>
  </si>
  <si>
    <t>921 05 02 9910008 244 225</t>
  </si>
  <si>
    <t>921 05 03 0000000 000 000</t>
  </si>
  <si>
    <t>921 05 03 78710000 000 000</t>
  </si>
  <si>
    <t>921 05 03 8710036 000 000</t>
  </si>
  <si>
    <t>921 05 03 8710036 244 000</t>
  </si>
  <si>
    <t>921 05 03 8710036 244 223</t>
  </si>
  <si>
    <t>921 05 03 8710036 244 340</t>
  </si>
  <si>
    <t>921 05 03 8730000 000 000</t>
  </si>
  <si>
    <t>921 05 03 8730038 000 000</t>
  </si>
  <si>
    <t>921 05 03 8730038 244 000</t>
  </si>
  <si>
    <t>921 05 03 8730038 244 225</t>
  </si>
  <si>
    <t>921 05 03 8740000 000 000</t>
  </si>
  <si>
    <t>921 05 03 8740039 000 000</t>
  </si>
  <si>
    <t>921 05 03 8740039 244 000</t>
  </si>
  <si>
    <t>921 05 03 8740039 244 222</t>
  </si>
  <si>
    <t>921 05 03 8740039 244 225</t>
  </si>
  <si>
    <t>921 05 03 8740040 000 000</t>
  </si>
  <si>
    <t>921 05 03 8740040 244 000</t>
  </si>
  <si>
    <t>921 05 03 8740040 244 225</t>
  </si>
  <si>
    <t>921 05 03 8740040 244 340</t>
  </si>
  <si>
    <t>921 10 000000000 000 000</t>
  </si>
  <si>
    <t>921 10 01 0000000 000 000</t>
  </si>
  <si>
    <t>921 10 01 4310004 000 000</t>
  </si>
  <si>
    <t>921 10 01 4310004 540 000</t>
  </si>
  <si>
    <t>921 10 01 4310004 540 251</t>
  </si>
  <si>
    <t>921 03 09 0000000 000 000</t>
  </si>
  <si>
    <t>Решением о бюджете от 30.12.2014        № 46</t>
  </si>
  <si>
    <t>921 01 13 9910045 000 000</t>
  </si>
  <si>
    <t>921 01 13 9910045 244 000</t>
  </si>
  <si>
    <t>921 01 13 9910045 244 290</t>
  </si>
  <si>
    <t>921 01 13 9910045 852 000</t>
  </si>
  <si>
    <t>921 01 13 9910045 852 290</t>
  </si>
  <si>
    <t>921 03 09 9910115 321 000</t>
  </si>
  <si>
    <t>921 03 09 9910144 321 000</t>
  </si>
  <si>
    <t>921 03 09 9910144 321 290</t>
  </si>
  <si>
    <t>921 01 13 9910045 244 223</t>
  </si>
  <si>
    <t>921 02 03 9915118 244 222</t>
  </si>
  <si>
    <t>Тринспортные услуги</t>
  </si>
  <si>
    <t>921 03 09 9910115 321 290</t>
  </si>
  <si>
    <t>Исполнено  по  отчету за 2013 год        (ф.0503317)</t>
  </si>
  <si>
    <t>Утверждено бюджетных назначений по отчету за 2014 год                        (ф. 0503317)</t>
  </si>
  <si>
    <t>Исполнено  по  отчету за 2014 год        (ф.0503317)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</si>
</sst>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7" fillId="0" borderId="3" xfId="0" applyNumberFormat="1" applyFont="1" applyFill="1" applyBorder="1" applyAlignment="1" applyProtection="1">
      <alignment horizontal="left" wrapText="1" indent="1"/>
    </xf>
    <xf numFmtId="0" fontId="9" fillId="0" borderId="0" xfId="0" applyFont="1"/>
    <xf numFmtId="0" fontId="8" fillId="0" borderId="0" xfId="0" applyFont="1"/>
    <xf numFmtId="4" fontId="10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49" fontId="4" fillId="0" borderId="3" xfId="0" applyNumberFormat="1" applyFont="1" applyFill="1" applyBorder="1" applyAlignment="1">
      <alignment horizontal="center" wrapText="1"/>
    </xf>
    <xf numFmtId="49" fontId="10" fillId="0" borderId="3" xfId="0" quotePrefix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14" fillId="0" borderId="3" xfId="0" applyNumberFormat="1" applyFont="1" applyFill="1" applyBorder="1" applyAlignment="1" applyProtection="1">
      <alignment horizontal="left" wrapText="1" indent="1"/>
    </xf>
    <xf numFmtId="0" fontId="10" fillId="0" borderId="3" xfId="0" quotePrefix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quotePrefix="1" applyNumberFormat="1" applyFont="1" applyFill="1" applyBorder="1" applyAlignment="1" applyProtection="1">
      <alignment horizontal="center" wrapText="1"/>
    </xf>
    <xf numFmtId="0" fontId="14" fillId="0" borderId="3" xfId="0" quotePrefix="1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left" wrapText="1" inden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wrapText="1"/>
    </xf>
    <xf numFmtId="0" fontId="14" fillId="0" borderId="3" xfId="0" applyFont="1" applyFill="1" applyBorder="1" applyAlignment="1">
      <alignment horizontal="justify" wrapText="1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center" wrapText="1"/>
    </xf>
    <xf numFmtId="4" fontId="17" fillId="0" borderId="0" xfId="0" applyNumberFormat="1" applyFont="1" applyFill="1" applyAlignment="1">
      <alignment horizontal="right" wrapText="1"/>
    </xf>
    <xf numFmtId="9" fontId="17" fillId="0" borderId="0" xfId="1" applyFont="1" applyFill="1" applyAlignment="1">
      <alignment horizontal="right" wrapText="1"/>
    </xf>
    <xf numFmtId="4" fontId="17" fillId="0" borderId="0" xfId="0" applyNumberFormat="1" applyFont="1" applyFill="1" applyBorder="1" applyAlignment="1">
      <alignment horizontal="right" wrapText="1"/>
    </xf>
    <xf numFmtId="49" fontId="14" fillId="0" borderId="3" xfId="0" quotePrefix="1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12" fillId="2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4" fontId="15" fillId="0" borderId="3" xfId="0" applyNumberFormat="1" applyFont="1" applyFill="1" applyBorder="1" applyAlignment="1" applyProtection="1">
      <alignment horizontal="center" wrapText="1"/>
    </xf>
    <xf numFmtId="4" fontId="15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 applyProtection="1">
      <alignment horizontal="center" wrapText="1"/>
    </xf>
    <xf numFmtId="4" fontId="16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 applyProtection="1">
      <alignment horizontal="center" wrapText="1"/>
    </xf>
    <xf numFmtId="4" fontId="10" fillId="0" borderId="3" xfId="0" applyNumberFormat="1" applyFont="1" applyFill="1" applyBorder="1" applyAlignment="1" applyProtection="1">
      <alignment horizontal="center" wrapText="1"/>
    </xf>
    <xf numFmtId="4" fontId="13" fillId="0" borderId="3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2" fontId="13" fillId="0" borderId="3" xfId="0" applyNumberFormat="1" applyFont="1" applyBorder="1" applyAlignment="1">
      <alignment horizontal="center"/>
    </xf>
    <xf numFmtId="0" fontId="18" fillId="0" borderId="0" xfId="0" applyFont="1"/>
    <xf numFmtId="0" fontId="0" fillId="0" borderId="0" xfId="0" applyFont="1"/>
    <xf numFmtId="0" fontId="13" fillId="0" borderId="3" xfId="0" applyFont="1" applyBorder="1" applyAlignment="1">
      <alignment horizontal="justify" vertical="center" wrapText="1"/>
    </xf>
    <xf numFmtId="0" fontId="4" fillId="0" borderId="5" xfId="0" quotePrefix="1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justify" vertical="center" wrapText="1"/>
    </xf>
    <xf numFmtId="4" fontId="19" fillId="0" borderId="3" xfId="0" applyNumberFormat="1" applyFont="1" applyFill="1" applyBorder="1" applyAlignment="1" applyProtection="1">
      <alignment horizontal="center" wrapText="1"/>
    </xf>
    <xf numFmtId="4" fontId="6" fillId="0" borderId="3" xfId="0" applyNumberFormat="1" applyFont="1" applyFill="1" applyBorder="1" applyAlignment="1">
      <alignment horizontal="center" wrapText="1"/>
    </xf>
    <xf numFmtId="0" fontId="21" fillId="0" borderId="0" xfId="0" applyFont="1"/>
    <xf numFmtId="0" fontId="13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19" fillId="0" borderId="3" xfId="0" applyFont="1" applyBorder="1" applyAlignment="1">
      <alignment horizontal="justify" vertical="center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5" fillId="0" borderId="3" xfId="0" applyFont="1" applyBorder="1" applyAlignment="1">
      <alignment horizontal="justify" vertical="center" wrapText="1"/>
    </xf>
    <xf numFmtId="0" fontId="22" fillId="0" borderId="0" xfId="0" applyFont="1"/>
    <xf numFmtId="0" fontId="20" fillId="0" borderId="0" xfId="0" applyFont="1"/>
    <xf numFmtId="0" fontId="14" fillId="0" borderId="5" xfId="0" quotePrefix="1" applyNumberFormat="1" applyFont="1" applyFill="1" applyBorder="1" applyAlignment="1" applyProtection="1">
      <alignment horizontal="center" wrapText="1"/>
    </xf>
    <xf numFmtId="4" fontId="23" fillId="0" borderId="3" xfId="0" applyNumberFormat="1" applyFont="1" applyFill="1" applyBorder="1" applyAlignment="1" applyProtection="1">
      <alignment horizontal="center" wrapText="1"/>
    </xf>
    <xf numFmtId="4" fontId="24" fillId="0" borderId="3" xfId="0" applyNumberFormat="1" applyFont="1" applyFill="1" applyBorder="1" applyAlignment="1">
      <alignment horizontal="center" wrapText="1"/>
    </xf>
    <xf numFmtId="0" fontId="25" fillId="0" borderId="0" xfId="0" applyFont="1"/>
    <xf numFmtId="0" fontId="15" fillId="0" borderId="3" xfId="0" applyFont="1" applyBorder="1" applyAlignment="1">
      <alignment horizontal="justify" vertical="top" wrapText="1"/>
    </xf>
    <xf numFmtId="0" fontId="14" fillId="0" borderId="3" xfId="0" applyNumberFormat="1" applyFont="1" applyFill="1" applyBorder="1" applyAlignment="1" applyProtection="1">
      <alignment horizontal="justify" vertical="center" wrapText="1"/>
    </xf>
    <xf numFmtId="2" fontId="15" fillId="0" borderId="3" xfId="0" applyNumberFormat="1" applyFont="1" applyBorder="1" applyAlignment="1">
      <alignment horizontal="center"/>
    </xf>
    <xf numFmtId="0" fontId="14" fillId="0" borderId="1" xfId="0" applyNumberFormat="1" applyFont="1" applyFill="1" applyBorder="1" applyAlignment="1" applyProtection="1">
      <alignment horizontal="left" wrapText="1" indent="1"/>
    </xf>
    <xf numFmtId="0" fontId="11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5" xfId="0" quotePrefix="1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13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4" fontId="6" fillId="0" borderId="3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6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11" fillId="0" borderId="2" xfId="0" applyFont="1" applyBorder="1" applyAlignment="1">
      <alignment vertical="center" wrapText="1"/>
    </xf>
    <xf numFmtId="0" fontId="20" fillId="0" borderId="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4" fontId="16" fillId="0" borderId="3" xfId="0" applyNumberFormat="1" applyFont="1" applyFill="1" applyBorder="1" applyAlignment="1" applyProtection="1">
      <alignment horizontal="center" wrapText="1"/>
    </xf>
    <xf numFmtId="0" fontId="28" fillId="0" borderId="0" xfId="0" applyFont="1"/>
    <xf numFmtId="0" fontId="6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0" fillId="0" borderId="1" xfId="0" applyNumberFormat="1" applyFont="1" applyFill="1" applyBorder="1" applyAlignment="1" applyProtection="1">
      <alignment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justify" wrapText="1"/>
    </xf>
    <xf numFmtId="0" fontId="15" fillId="0" borderId="6" xfId="0" applyFont="1" applyBorder="1" applyAlignment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left" wrapText="1" indent="1"/>
    </xf>
    <xf numFmtId="0" fontId="10" fillId="0" borderId="3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6" fillId="0" borderId="3" xfId="0" applyFont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right" wrapText="1" indent="1"/>
    </xf>
    <xf numFmtId="0" fontId="10" fillId="0" borderId="3" xfId="0" applyNumberFormat="1" applyFont="1" applyFill="1" applyBorder="1" applyAlignment="1" applyProtection="1">
      <alignment horizontal="right" wrapText="1" indent="1"/>
    </xf>
    <xf numFmtId="0" fontId="10" fillId="0" borderId="2" xfId="0" applyFont="1" applyFill="1" applyBorder="1" applyAlignment="1">
      <alignment horizontal="right" wrapText="1"/>
    </xf>
    <xf numFmtId="0" fontId="15" fillId="0" borderId="2" xfId="0" applyFont="1" applyBorder="1" applyAlignment="1">
      <alignment vertical="center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2"/>
  <sheetViews>
    <sheetView tabSelected="1" topLeftCell="B1" zoomScale="136" zoomScaleNormal="136" workbookViewId="0">
      <selection activeCell="L8" sqref="L8"/>
    </sheetView>
  </sheetViews>
  <sheetFormatPr defaultRowHeight="15" x14ac:dyDescent="0.25"/>
  <cols>
    <col min="1" max="1" width="26.42578125" customWidth="1"/>
    <col min="2" max="2" width="18.140625" customWidth="1"/>
    <col min="3" max="3" width="9.7109375" customWidth="1"/>
    <col min="4" max="4" width="10.85546875" customWidth="1"/>
    <col min="5" max="5" width="9.28515625" customWidth="1"/>
    <col min="6" max="6" width="9.5703125" customWidth="1"/>
    <col min="7" max="7" width="10.5703125" customWidth="1"/>
    <col min="8" max="8" width="9.85546875" customWidth="1"/>
    <col min="9" max="9" width="9.42578125" customWidth="1"/>
    <col min="10" max="10" width="8.28515625" customWidth="1"/>
    <col min="11" max="11" width="8.42578125" customWidth="1"/>
    <col min="12" max="12" width="9.140625" customWidth="1"/>
    <col min="13" max="13" width="9.42578125" customWidth="1"/>
    <col min="14" max="14" width="9" customWidth="1"/>
    <col min="258" max="258" width="35.140625" customWidth="1"/>
    <col min="259" max="259" width="18.140625" customWidth="1"/>
    <col min="260" max="260" width="11.85546875" customWidth="1"/>
    <col min="261" max="261" width="12.28515625" customWidth="1"/>
    <col min="262" max="262" width="10.7109375" customWidth="1"/>
    <col min="263" max="263" width="9.28515625" customWidth="1"/>
    <col min="264" max="264" width="11.85546875" customWidth="1"/>
    <col min="265" max="265" width="12.5703125" customWidth="1"/>
    <col min="266" max="266" width="10.28515625" customWidth="1"/>
    <col min="267" max="267" width="12" customWidth="1"/>
    <col min="268" max="268" width="11.140625" customWidth="1"/>
    <col min="514" max="514" width="35.140625" customWidth="1"/>
    <col min="515" max="515" width="18.140625" customWidth="1"/>
    <col min="516" max="516" width="11.85546875" customWidth="1"/>
    <col min="517" max="517" width="12.28515625" customWidth="1"/>
    <col min="518" max="518" width="10.7109375" customWidth="1"/>
    <col min="519" max="519" width="9.28515625" customWidth="1"/>
    <col min="520" max="520" width="11.85546875" customWidth="1"/>
    <col min="521" max="521" width="12.5703125" customWidth="1"/>
    <col min="522" max="522" width="10.28515625" customWidth="1"/>
    <col min="523" max="523" width="12" customWidth="1"/>
    <col min="524" max="524" width="11.140625" customWidth="1"/>
    <col min="770" max="770" width="35.140625" customWidth="1"/>
    <col min="771" max="771" width="18.140625" customWidth="1"/>
    <col min="772" max="772" width="11.85546875" customWidth="1"/>
    <col min="773" max="773" width="12.28515625" customWidth="1"/>
    <col min="774" max="774" width="10.7109375" customWidth="1"/>
    <col min="775" max="775" width="9.28515625" customWidth="1"/>
    <col min="776" max="776" width="11.85546875" customWidth="1"/>
    <col min="777" max="777" width="12.5703125" customWidth="1"/>
    <col min="778" max="778" width="10.28515625" customWidth="1"/>
    <col min="779" max="779" width="12" customWidth="1"/>
    <col min="780" max="780" width="11.140625" customWidth="1"/>
    <col min="1026" max="1026" width="35.140625" customWidth="1"/>
    <col min="1027" max="1027" width="18.140625" customWidth="1"/>
    <col min="1028" max="1028" width="11.85546875" customWidth="1"/>
    <col min="1029" max="1029" width="12.28515625" customWidth="1"/>
    <col min="1030" max="1030" width="10.7109375" customWidth="1"/>
    <col min="1031" max="1031" width="9.28515625" customWidth="1"/>
    <col min="1032" max="1032" width="11.85546875" customWidth="1"/>
    <col min="1033" max="1033" width="12.5703125" customWidth="1"/>
    <col min="1034" max="1034" width="10.28515625" customWidth="1"/>
    <col min="1035" max="1035" width="12" customWidth="1"/>
    <col min="1036" max="1036" width="11.140625" customWidth="1"/>
    <col min="1282" max="1282" width="35.140625" customWidth="1"/>
    <col min="1283" max="1283" width="18.140625" customWidth="1"/>
    <col min="1284" max="1284" width="11.85546875" customWidth="1"/>
    <col min="1285" max="1285" width="12.28515625" customWidth="1"/>
    <col min="1286" max="1286" width="10.7109375" customWidth="1"/>
    <col min="1287" max="1287" width="9.28515625" customWidth="1"/>
    <col min="1288" max="1288" width="11.85546875" customWidth="1"/>
    <col min="1289" max="1289" width="12.5703125" customWidth="1"/>
    <col min="1290" max="1290" width="10.28515625" customWidth="1"/>
    <col min="1291" max="1291" width="12" customWidth="1"/>
    <col min="1292" max="1292" width="11.140625" customWidth="1"/>
    <col min="1538" max="1538" width="35.140625" customWidth="1"/>
    <col min="1539" max="1539" width="18.140625" customWidth="1"/>
    <col min="1540" max="1540" width="11.85546875" customWidth="1"/>
    <col min="1541" max="1541" width="12.28515625" customWidth="1"/>
    <col min="1542" max="1542" width="10.7109375" customWidth="1"/>
    <col min="1543" max="1543" width="9.28515625" customWidth="1"/>
    <col min="1544" max="1544" width="11.85546875" customWidth="1"/>
    <col min="1545" max="1545" width="12.5703125" customWidth="1"/>
    <col min="1546" max="1546" width="10.28515625" customWidth="1"/>
    <col min="1547" max="1547" width="12" customWidth="1"/>
    <col min="1548" max="1548" width="11.140625" customWidth="1"/>
    <col min="1794" max="1794" width="35.140625" customWidth="1"/>
    <col min="1795" max="1795" width="18.140625" customWidth="1"/>
    <col min="1796" max="1796" width="11.85546875" customWidth="1"/>
    <col min="1797" max="1797" width="12.28515625" customWidth="1"/>
    <col min="1798" max="1798" width="10.7109375" customWidth="1"/>
    <col min="1799" max="1799" width="9.28515625" customWidth="1"/>
    <col min="1800" max="1800" width="11.85546875" customWidth="1"/>
    <col min="1801" max="1801" width="12.5703125" customWidth="1"/>
    <col min="1802" max="1802" width="10.28515625" customWidth="1"/>
    <col min="1803" max="1803" width="12" customWidth="1"/>
    <col min="1804" max="1804" width="11.140625" customWidth="1"/>
    <col min="2050" max="2050" width="35.140625" customWidth="1"/>
    <col min="2051" max="2051" width="18.140625" customWidth="1"/>
    <col min="2052" max="2052" width="11.85546875" customWidth="1"/>
    <col min="2053" max="2053" width="12.28515625" customWidth="1"/>
    <col min="2054" max="2054" width="10.7109375" customWidth="1"/>
    <col min="2055" max="2055" width="9.28515625" customWidth="1"/>
    <col min="2056" max="2056" width="11.85546875" customWidth="1"/>
    <col min="2057" max="2057" width="12.5703125" customWidth="1"/>
    <col min="2058" max="2058" width="10.28515625" customWidth="1"/>
    <col min="2059" max="2059" width="12" customWidth="1"/>
    <col min="2060" max="2060" width="11.140625" customWidth="1"/>
    <col min="2306" max="2306" width="35.140625" customWidth="1"/>
    <col min="2307" max="2307" width="18.140625" customWidth="1"/>
    <col min="2308" max="2308" width="11.85546875" customWidth="1"/>
    <col min="2309" max="2309" width="12.28515625" customWidth="1"/>
    <col min="2310" max="2310" width="10.7109375" customWidth="1"/>
    <col min="2311" max="2311" width="9.28515625" customWidth="1"/>
    <col min="2312" max="2312" width="11.85546875" customWidth="1"/>
    <col min="2313" max="2313" width="12.5703125" customWidth="1"/>
    <col min="2314" max="2314" width="10.28515625" customWidth="1"/>
    <col min="2315" max="2315" width="12" customWidth="1"/>
    <col min="2316" max="2316" width="11.140625" customWidth="1"/>
    <col min="2562" max="2562" width="35.140625" customWidth="1"/>
    <col min="2563" max="2563" width="18.140625" customWidth="1"/>
    <col min="2564" max="2564" width="11.85546875" customWidth="1"/>
    <col min="2565" max="2565" width="12.28515625" customWidth="1"/>
    <col min="2566" max="2566" width="10.7109375" customWidth="1"/>
    <col min="2567" max="2567" width="9.28515625" customWidth="1"/>
    <col min="2568" max="2568" width="11.85546875" customWidth="1"/>
    <col min="2569" max="2569" width="12.5703125" customWidth="1"/>
    <col min="2570" max="2570" width="10.28515625" customWidth="1"/>
    <col min="2571" max="2571" width="12" customWidth="1"/>
    <col min="2572" max="2572" width="11.140625" customWidth="1"/>
    <col min="2818" max="2818" width="35.140625" customWidth="1"/>
    <col min="2819" max="2819" width="18.140625" customWidth="1"/>
    <col min="2820" max="2820" width="11.85546875" customWidth="1"/>
    <col min="2821" max="2821" width="12.28515625" customWidth="1"/>
    <col min="2822" max="2822" width="10.7109375" customWidth="1"/>
    <col min="2823" max="2823" width="9.28515625" customWidth="1"/>
    <col min="2824" max="2824" width="11.85546875" customWidth="1"/>
    <col min="2825" max="2825" width="12.5703125" customWidth="1"/>
    <col min="2826" max="2826" width="10.28515625" customWidth="1"/>
    <col min="2827" max="2827" width="12" customWidth="1"/>
    <col min="2828" max="2828" width="11.140625" customWidth="1"/>
    <col min="3074" max="3074" width="35.140625" customWidth="1"/>
    <col min="3075" max="3075" width="18.140625" customWidth="1"/>
    <col min="3076" max="3076" width="11.85546875" customWidth="1"/>
    <col min="3077" max="3077" width="12.28515625" customWidth="1"/>
    <col min="3078" max="3078" width="10.7109375" customWidth="1"/>
    <col min="3079" max="3079" width="9.28515625" customWidth="1"/>
    <col min="3080" max="3080" width="11.85546875" customWidth="1"/>
    <col min="3081" max="3081" width="12.5703125" customWidth="1"/>
    <col min="3082" max="3082" width="10.28515625" customWidth="1"/>
    <col min="3083" max="3083" width="12" customWidth="1"/>
    <col min="3084" max="3084" width="11.140625" customWidth="1"/>
    <col min="3330" max="3330" width="35.140625" customWidth="1"/>
    <col min="3331" max="3331" width="18.140625" customWidth="1"/>
    <col min="3332" max="3332" width="11.85546875" customWidth="1"/>
    <col min="3333" max="3333" width="12.28515625" customWidth="1"/>
    <col min="3334" max="3334" width="10.7109375" customWidth="1"/>
    <col min="3335" max="3335" width="9.28515625" customWidth="1"/>
    <col min="3336" max="3336" width="11.85546875" customWidth="1"/>
    <col min="3337" max="3337" width="12.5703125" customWidth="1"/>
    <col min="3338" max="3338" width="10.28515625" customWidth="1"/>
    <col min="3339" max="3339" width="12" customWidth="1"/>
    <col min="3340" max="3340" width="11.140625" customWidth="1"/>
    <col min="3586" max="3586" width="35.140625" customWidth="1"/>
    <col min="3587" max="3587" width="18.140625" customWidth="1"/>
    <col min="3588" max="3588" width="11.85546875" customWidth="1"/>
    <col min="3589" max="3589" width="12.28515625" customWidth="1"/>
    <col min="3590" max="3590" width="10.7109375" customWidth="1"/>
    <col min="3591" max="3591" width="9.28515625" customWidth="1"/>
    <col min="3592" max="3592" width="11.85546875" customWidth="1"/>
    <col min="3593" max="3593" width="12.5703125" customWidth="1"/>
    <col min="3594" max="3594" width="10.28515625" customWidth="1"/>
    <col min="3595" max="3595" width="12" customWidth="1"/>
    <col min="3596" max="3596" width="11.140625" customWidth="1"/>
    <col min="3842" max="3842" width="35.140625" customWidth="1"/>
    <col min="3843" max="3843" width="18.140625" customWidth="1"/>
    <col min="3844" max="3844" width="11.85546875" customWidth="1"/>
    <col min="3845" max="3845" width="12.28515625" customWidth="1"/>
    <col min="3846" max="3846" width="10.7109375" customWidth="1"/>
    <col min="3847" max="3847" width="9.28515625" customWidth="1"/>
    <col min="3848" max="3848" width="11.85546875" customWidth="1"/>
    <col min="3849" max="3849" width="12.5703125" customWidth="1"/>
    <col min="3850" max="3850" width="10.28515625" customWidth="1"/>
    <col min="3851" max="3851" width="12" customWidth="1"/>
    <col min="3852" max="3852" width="11.140625" customWidth="1"/>
    <col min="4098" max="4098" width="35.140625" customWidth="1"/>
    <col min="4099" max="4099" width="18.140625" customWidth="1"/>
    <col min="4100" max="4100" width="11.85546875" customWidth="1"/>
    <col min="4101" max="4101" width="12.28515625" customWidth="1"/>
    <col min="4102" max="4102" width="10.7109375" customWidth="1"/>
    <col min="4103" max="4103" width="9.28515625" customWidth="1"/>
    <col min="4104" max="4104" width="11.85546875" customWidth="1"/>
    <col min="4105" max="4105" width="12.5703125" customWidth="1"/>
    <col min="4106" max="4106" width="10.28515625" customWidth="1"/>
    <col min="4107" max="4107" width="12" customWidth="1"/>
    <col min="4108" max="4108" width="11.140625" customWidth="1"/>
    <col min="4354" max="4354" width="35.140625" customWidth="1"/>
    <col min="4355" max="4355" width="18.140625" customWidth="1"/>
    <col min="4356" max="4356" width="11.85546875" customWidth="1"/>
    <col min="4357" max="4357" width="12.28515625" customWidth="1"/>
    <col min="4358" max="4358" width="10.7109375" customWidth="1"/>
    <col min="4359" max="4359" width="9.28515625" customWidth="1"/>
    <col min="4360" max="4360" width="11.85546875" customWidth="1"/>
    <col min="4361" max="4361" width="12.5703125" customWidth="1"/>
    <col min="4362" max="4362" width="10.28515625" customWidth="1"/>
    <col min="4363" max="4363" width="12" customWidth="1"/>
    <col min="4364" max="4364" width="11.140625" customWidth="1"/>
    <col min="4610" max="4610" width="35.140625" customWidth="1"/>
    <col min="4611" max="4611" width="18.140625" customWidth="1"/>
    <col min="4612" max="4612" width="11.85546875" customWidth="1"/>
    <col min="4613" max="4613" width="12.28515625" customWidth="1"/>
    <col min="4614" max="4614" width="10.7109375" customWidth="1"/>
    <col min="4615" max="4615" width="9.28515625" customWidth="1"/>
    <col min="4616" max="4616" width="11.85546875" customWidth="1"/>
    <col min="4617" max="4617" width="12.5703125" customWidth="1"/>
    <col min="4618" max="4618" width="10.28515625" customWidth="1"/>
    <col min="4619" max="4619" width="12" customWidth="1"/>
    <col min="4620" max="4620" width="11.140625" customWidth="1"/>
    <col min="4866" max="4866" width="35.140625" customWidth="1"/>
    <col min="4867" max="4867" width="18.140625" customWidth="1"/>
    <col min="4868" max="4868" width="11.85546875" customWidth="1"/>
    <col min="4869" max="4869" width="12.28515625" customWidth="1"/>
    <col min="4870" max="4870" width="10.7109375" customWidth="1"/>
    <col min="4871" max="4871" width="9.28515625" customWidth="1"/>
    <col min="4872" max="4872" width="11.85546875" customWidth="1"/>
    <col min="4873" max="4873" width="12.5703125" customWidth="1"/>
    <col min="4874" max="4874" width="10.28515625" customWidth="1"/>
    <col min="4875" max="4875" width="12" customWidth="1"/>
    <col min="4876" max="4876" width="11.140625" customWidth="1"/>
    <col min="5122" max="5122" width="35.140625" customWidth="1"/>
    <col min="5123" max="5123" width="18.140625" customWidth="1"/>
    <col min="5124" max="5124" width="11.85546875" customWidth="1"/>
    <col min="5125" max="5125" width="12.28515625" customWidth="1"/>
    <col min="5126" max="5126" width="10.7109375" customWidth="1"/>
    <col min="5127" max="5127" width="9.28515625" customWidth="1"/>
    <col min="5128" max="5128" width="11.85546875" customWidth="1"/>
    <col min="5129" max="5129" width="12.5703125" customWidth="1"/>
    <col min="5130" max="5130" width="10.28515625" customWidth="1"/>
    <col min="5131" max="5131" width="12" customWidth="1"/>
    <col min="5132" max="5132" width="11.140625" customWidth="1"/>
    <col min="5378" max="5378" width="35.140625" customWidth="1"/>
    <col min="5379" max="5379" width="18.140625" customWidth="1"/>
    <col min="5380" max="5380" width="11.85546875" customWidth="1"/>
    <col min="5381" max="5381" width="12.28515625" customWidth="1"/>
    <col min="5382" max="5382" width="10.7109375" customWidth="1"/>
    <col min="5383" max="5383" width="9.28515625" customWidth="1"/>
    <col min="5384" max="5384" width="11.85546875" customWidth="1"/>
    <col min="5385" max="5385" width="12.5703125" customWidth="1"/>
    <col min="5386" max="5386" width="10.28515625" customWidth="1"/>
    <col min="5387" max="5387" width="12" customWidth="1"/>
    <col min="5388" max="5388" width="11.140625" customWidth="1"/>
    <col min="5634" max="5634" width="35.140625" customWidth="1"/>
    <col min="5635" max="5635" width="18.140625" customWidth="1"/>
    <col min="5636" max="5636" width="11.85546875" customWidth="1"/>
    <col min="5637" max="5637" width="12.28515625" customWidth="1"/>
    <col min="5638" max="5638" width="10.7109375" customWidth="1"/>
    <col min="5639" max="5639" width="9.28515625" customWidth="1"/>
    <col min="5640" max="5640" width="11.85546875" customWidth="1"/>
    <col min="5641" max="5641" width="12.5703125" customWidth="1"/>
    <col min="5642" max="5642" width="10.28515625" customWidth="1"/>
    <col min="5643" max="5643" width="12" customWidth="1"/>
    <col min="5644" max="5644" width="11.140625" customWidth="1"/>
    <col min="5890" max="5890" width="35.140625" customWidth="1"/>
    <col min="5891" max="5891" width="18.140625" customWidth="1"/>
    <col min="5892" max="5892" width="11.85546875" customWidth="1"/>
    <col min="5893" max="5893" width="12.28515625" customWidth="1"/>
    <col min="5894" max="5894" width="10.7109375" customWidth="1"/>
    <col min="5895" max="5895" width="9.28515625" customWidth="1"/>
    <col min="5896" max="5896" width="11.85546875" customWidth="1"/>
    <col min="5897" max="5897" width="12.5703125" customWidth="1"/>
    <col min="5898" max="5898" width="10.28515625" customWidth="1"/>
    <col min="5899" max="5899" width="12" customWidth="1"/>
    <col min="5900" max="5900" width="11.140625" customWidth="1"/>
    <col min="6146" max="6146" width="35.140625" customWidth="1"/>
    <col min="6147" max="6147" width="18.140625" customWidth="1"/>
    <col min="6148" max="6148" width="11.85546875" customWidth="1"/>
    <col min="6149" max="6149" width="12.28515625" customWidth="1"/>
    <col min="6150" max="6150" width="10.7109375" customWidth="1"/>
    <col min="6151" max="6151" width="9.28515625" customWidth="1"/>
    <col min="6152" max="6152" width="11.85546875" customWidth="1"/>
    <col min="6153" max="6153" width="12.5703125" customWidth="1"/>
    <col min="6154" max="6154" width="10.28515625" customWidth="1"/>
    <col min="6155" max="6155" width="12" customWidth="1"/>
    <col min="6156" max="6156" width="11.140625" customWidth="1"/>
    <col min="6402" max="6402" width="35.140625" customWidth="1"/>
    <col min="6403" max="6403" width="18.140625" customWidth="1"/>
    <col min="6404" max="6404" width="11.85546875" customWidth="1"/>
    <col min="6405" max="6405" width="12.28515625" customWidth="1"/>
    <col min="6406" max="6406" width="10.7109375" customWidth="1"/>
    <col min="6407" max="6407" width="9.28515625" customWidth="1"/>
    <col min="6408" max="6408" width="11.85546875" customWidth="1"/>
    <col min="6409" max="6409" width="12.5703125" customWidth="1"/>
    <col min="6410" max="6410" width="10.28515625" customWidth="1"/>
    <col min="6411" max="6411" width="12" customWidth="1"/>
    <col min="6412" max="6412" width="11.140625" customWidth="1"/>
    <col min="6658" max="6658" width="35.140625" customWidth="1"/>
    <col min="6659" max="6659" width="18.140625" customWidth="1"/>
    <col min="6660" max="6660" width="11.85546875" customWidth="1"/>
    <col min="6661" max="6661" width="12.28515625" customWidth="1"/>
    <col min="6662" max="6662" width="10.7109375" customWidth="1"/>
    <col min="6663" max="6663" width="9.28515625" customWidth="1"/>
    <col min="6664" max="6664" width="11.85546875" customWidth="1"/>
    <col min="6665" max="6665" width="12.5703125" customWidth="1"/>
    <col min="6666" max="6666" width="10.28515625" customWidth="1"/>
    <col min="6667" max="6667" width="12" customWidth="1"/>
    <col min="6668" max="6668" width="11.140625" customWidth="1"/>
    <col min="6914" max="6914" width="35.140625" customWidth="1"/>
    <col min="6915" max="6915" width="18.140625" customWidth="1"/>
    <col min="6916" max="6916" width="11.85546875" customWidth="1"/>
    <col min="6917" max="6917" width="12.28515625" customWidth="1"/>
    <col min="6918" max="6918" width="10.7109375" customWidth="1"/>
    <col min="6919" max="6919" width="9.28515625" customWidth="1"/>
    <col min="6920" max="6920" width="11.85546875" customWidth="1"/>
    <col min="6921" max="6921" width="12.5703125" customWidth="1"/>
    <col min="6922" max="6922" width="10.28515625" customWidth="1"/>
    <col min="6923" max="6923" width="12" customWidth="1"/>
    <col min="6924" max="6924" width="11.140625" customWidth="1"/>
    <col min="7170" max="7170" width="35.140625" customWidth="1"/>
    <col min="7171" max="7171" width="18.140625" customWidth="1"/>
    <col min="7172" max="7172" width="11.85546875" customWidth="1"/>
    <col min="7173" max="7173" width="12.28515625" customWidth="1"/>
    <col min="7174" max="7174" width="10.7109375" customWidth="1"/>
    <col min="7175" max="7175" width="9.28515625" customWidth="1"/>
    <col min="7176" max="7176" width="11.85546875" customWidth="1"/>
    <col min="7177" max="7177" width="12.5703125" customWidth="1"/>
    <col min="7178" max="7178" width="10.28515625" customWidth="1"/>
    <col min="7179" max="7179" width="12" customWidth="1"/>
    <col min="7180" max="7180" width="11.140625" customWidth="1"/>
    <col min="7426" max="7426" width="35.140625" customWidth="1"/>
    <col min="7427" max="7427" width="18.140625" customWidth="1"/>
    <col min="7428" max="7428" width="11.85546875" customWidth="1"/>
    <col min="7429" max="7429" width="12.28515625" customWidth="1"/>
    <col min="7430" max="7430" width="10.7109375" customWidth="1"/>
    <col min="7431" max="7431" width="9.28515625" customWidth="1"/>
    <col min="7432" max="7432" width="11.85546875" customWidth="1"/>
    <col min="7433" max="7433" width="12.5703125" customWidth="1"/>
    <col min="7434" max="7434" width="10.28515625" customWidth="1"/>
    <col min="7435" max="7435" width="12" customWidth="1"/>
    <col min="7436" max="7436" width="11.140625" customWidth="1"/>
    <col min="7682" max="7682" width="35.140625" customWidth="1"/>
    <col min="7683" max="7683" width="18.140625" customWidth="1"/>
    <col min="7684" max="7684" width="11.85546875" customWidth="1"/>
    <col min="7685" max="7685" width="12.28515625" customWidth="1"/>
    <col min="7686" max="7686" width="10.7109375" customWidth="1"/>
    <col min="7687" max="7687" width="9.28515625" customWidth="1"/>
    <col min="7688" max="7688" width="11.85546875" customWidth="1"/>
    <col min="7689" max="7689" width="12.5703125" customWidth="1"/>
    <col min="7690" max="7690" width="10.28515625" customWidth="1"/>
    <col min="7691" max="7691" width="12" customWidth="1"/>
    <col min="7692" max="7692" width="11.140625" customWidth="1"/>
    <col min="7938" max="7938" width="35.140625" customWidth="1"/>
    <col min="7939" max="7939" width="18.140625" customWidth="1"/>
    <col min="7940" max="7940" width="11.85546875" customWidth="1"/>
    <col min="7941" max="7941" width="12.28515625" customWidth="1"/>
    <col min="7942" max="7942" width="10.7109375" customWidth="1"/>
    <col min="7943" max="7943" width="9.28515625" customWidth="1"/>
    <col min="7944" max="7944" width="11.85546875" customWidth="1"/>
    <col min="7945" max="7945" width="12.5703125" customWidth="1"/>
    <col min="7946" max="7946" width="10.28515625" customWidth="1"/>
    <col min="7947" max="7947" width="12" customWidth="1"/>
    <col min="7948" max="7948" width="11.140625" customWidth="1"/>
    <col min="8194" max="8194" width="35.140625" customWidth="1"/>
    <col min="8195" max="8195" width="18.140625" customWidth="1"/>
    <col min="8196" max="8196" width="11.85546875" customWidth="1"/>
    <col min="8197" max="8197" width="12.28515625" customWidth="1"/>
    <col min="8198" max="8198" width="10.7109375" customWidth="1"/>
    <col min="8199" max="8199" width="9.28515625" customWidth="1"/>
    <col min="8200" max="8200" width="11.85546875" customWidth="1"/>
    <col min="8201" max="8201" width="12.5703125" customWidth="1"/>
    <col min="8202" max="8202" width="10.28515625" customWidth="1"/>
    <col min="8203" max="8203" width="12" customWidth="1"/>
    <col min="8204" max="8204" width="11.140625" customWidth="1"/>
    <col min="8450" max="8450" width="35.140625" customWidth="1"/>
    <col min="8451" max="8451" width="18.140625" customWidth="1"/>
    <col min="8452" max="8452" width="11.85546875" customWidth="1"/>
    <col min="8453" max="8453" width="12.28515625" customWidth="1"/>
    <col min="8454" max="8454" width="10.7109375" customWidth="1"/>
    <col min="8455" max="8455" width="9.28515625" customWidth="1"/>
    <col min="8456" max="8456" width="11.85546875" customWidth="1"/>
    <col min="8457" max="8457" width="12.5703125" customWidth="1"/>
    <col min="8458" max="8458" width="10.28515625" customWidth="1"/>
    <col min="8459" max="8459" width="12" customWidth="1"/>
    <col min="8460" max="8460" width="11.140625" customWidth="1"/>
    <col min="8706" max="8706" width="35.140625" customWidth="1"/>
    <col min="8707" max="8707" width="18.140625" customWidth="1"/>
    <col min="8708" max="8708" width="11.85546875" customWidth="1"/>
    <col min="8709" max="8709" width="12.28515625" customWidth="1"/>
    <col min="8710" max="8710" width="10.7109375" customWidth="1"/>
    <col min="8711" max="8711" width="9.28515625" customWidth="1"/>
    <col min="8712" max="8712" width="11.85546875" customWidth="1"/>
    <col min="8713" max="8713" width="12.5703125" customWidth="1"/>
    <col min="8714" max="8714" width="10.28515625" customWidth="1"/>
    <col min="8715" max="8715" width="12" customWidth="1"/>
    <col min="8716" max="8716" width="11.140625" customWidth="1"/>
    <col min="8962" max="8962" width="35.140625" customWidth="1"/>
    <col min="8963" max="8963" width="18.140625" customWidth="1"/>
    <col min="8964" max="8964" width="11.85546875" customWidth="1"/>
    <col min="8965" max="8965" width="12.28515625" customWidth="1"/>
    <col min="8966" max="8966" width="10.7109375" customWidth="1"/>
    <col min="8967" max="8967" width="9.28515625" customWidth="1"/>
    <col min="8968" max="8968" width="11.85546875" customWidth="1"/>
    <col min="8969" max="8969" width="12.5703125" customWidth="1"/>
    <col min="8970" max="8970" width="10.28515625" customWidth="1"/>
    <col min="8971" max="8971" width="12" customWidth="1"/>
    <col min="8972" max="8972" width="11.140625" customWidth="1"/>
    <col min="9218" max="9218" width="35.140625" customWidth="1"/>
    <col min="9219" max="9219" width="18.140625" customWidth="1"/>
    <col min="9220" max="9220" width="11.85546875" customWidth="1"/>
    <col min="9221" max="9221" width="12.28515625" customWidth="1"/>
    <col min="9222" max="9222" width="10.7109375" customWidth="1"/>
    <col min="9223" max="9223" width="9.28515625" customWidth="1"/>
    <col min="9224" max="9224" width="11.85546875" customWidth="1"/>
    <col min="9225" max="9225" width="12.5703125" customWidth="1"/>
    <col min="9226" max="9226" width="10.28515625" customWidth="1"/>
    <col min="9227" max="9227" width="12" customWidth="1"/>
    <col min="9228" max="9228" width="11.140625" customWidth="1"/>
    <col min="9474" max="9474" width="35.140625" customWidth="1"/>
    <col min="9475" max="9475" width="18.140625" customWidth="1"/>
    <col min="9476" max="9476" width="11.85546875" customWidth="1"/>
    <col min="9477" max="9477" width="12.28515625" customWidth="1"/>
    <col min="9478" max="9478" width="10.7109375" customWidth="1"/>
    <col min="9479" max="9479" width="9.28515625" customWidth="1"/>
    <col min="9480" max="9480" width="11.85546875" customWidth="1"/>
    <col min="9481" max="9481" width="12.5703125" customWidth="1"/>
    <col min="9482" max="9482" width="10.28515625" customWidth="1"/>
    <col min="9483" max="9483" width="12" customWidth="1"/>
    <col min="9484" max="9484" width="11.140625" customWidth="1"/>
    <col min="9730" max="9730" width="35.140625" customWidth="1"/>
    <col min="9731" max="9731" width="18.140625" customWidth="1"/>
    <col min="9732" max="9732" width="11.85546875" customWidth="1"/>
    <col min="9733" max="9733" width="12.28515625" customWidth="1"/>
    <col min="9734" max="9734" width="10.7109375" customWidth="1"/>
    <col min="9735" max="9735" width="9.28515625" customWidth="1"/>
    <col min="9736" max="9736" width="11.85546875" customWidth="1"/>
    <col min="9737" max="9737" width="12.5703125" customWidth="1"/>
    <col min="9738" max="9738" width="10.28515625" customWidth="1"/>
    <col min="9739" max="9739" width="12" customWidth="1"/>
    <col min="9740" max="9740" width="11.140625" customWidth="1"/>
    <col min="9986" max="9986" width="35.140625" customWidth="1"/>
    <col min="9987" max="9987" width="18.140625" customWidth="1"/>
    <col min="9988" max="9988" width="11.85546875" customWidth="1"/>
    <col min="9989" max="9989" width="12.28515625" customWidth="1"/>
    <col min="9990" max="9990" width="10.7109375" customWidth="1"/>
    <col min="9991" max="9991" width="9.28515625" customWidth="1"/>
    <col min="9992" max="9992" width="11.85546875" customWidth="1"/>
    <col min="9993" max="9993" width="12.5703125" customWidth="1"/>
    <col min="9994" max="9994" width="10.28515625" customWidth="1"/>
    <col min="9995" max="9995" width="12" customWidth="1"/>
    <col min="9996" max="9996" width="11.140625" customWidth="1"/>
    <col min="10242" max="10242" width="35.140625" customWidth="1"/>
    <col min="10243" max="10243" width="18.140625" customWidth="1"/>
    <col min="10244" max="10244" width="11.85546875" customWidth="1"/>
    <col min="10245" max="10245" width="12.28515625" customWidth="1"/>
    <col min="10246" max="10246" width="10.7109375" customWidth="1"/>
    <col min="10247" max="10247" width="9.28515625" customWidth="1"/>
    <col min="10248" max="10248" width="11.85546875" customWidth="1"/>
    <col min="10249" max="10249" width="12.5703125" customWidth="1"/>
    <col min="10250" max="10250" width="10.28515625" customWidth="1"/>
    <col min="10251" max="10251" width="12" customWidth="1"/>
    <col min="10252" max="10252" width="11.140625" customWidth="1"/>
    <col min="10498" max="10498" width="35.140625" customWidth="1"/>
    <col min="10499" max="10499" width="18.140625" customWidth="1"/>
    <col min="10500" max="10500" width="11.85546875" customWidth="1"/>
    <col min="10501" max="10501" width="12.28515625" customWidth="1"/>
    <col min="10502" max="10502" width="10.7109375" customWidth="1"/>
    <col min="10503" max="10503" width="9.28515625" customWidth="1"/>
    <col min="10504" max="10504" width="11.85546875" customWidth="1"/>
    <col min="10505" max="10505" width="12.5703125" customWidth="1"/>
    <col min="10506" max="10506" width="10.28515625" customWidth="1"/>
    <col min="10507" max="10507" width="12" customWidth="1"/>
    <col min="10508" max="10508" width="11.140625" customWidth="1"/>
    <col min="10754" max="10754" width="35.140625" customWidth="1"/>
    <col min="10755" max="10755" width="18.140625" customWidth="1"/>
    <col min="10756" max="10756" width="11.85546875" customWidth="1"/>
    <col min="10757" max="10757" width="12.28515625" customWidth="1"/>
    <col min="10758" max="10758" width="10.7109375" customWidth="1"/>
    <col min="10759" max="10759" width="9.28515625" customWidth="1"/>
    <col min="10760" max="10760" width="11.85546875" customWidth="1"/>
    <col min="10761" max="10761" width="12.5703125" customWidth="1"/>
    <col min="10762" max="10762" width="10.28515625" customWidth="1"/>
    <col min="10763" max="10763" width="12" customWidth="1"/>
    <col min="10764" max="10764" width="11.140625" customWidth="1"/>
    <col min="11010" max="11010" width="35.140625" customWidth="1"/>
    <col min="11011" max="11011" width="18.140625" customWidth="1"/>
    <col min="11012" max="11012" width="11.85546875" customWidth="1"/>
    <col min="11013" max="11013" width="12.28515625" customWidth="1"/>
    <col min="11014" max="11014" width="10.7109375" customWidth="1"/>
    <col min="11015" max="11015" width="9.28515625" customWidth="1"/>
    <col min="11016" max="11016" width="11.85546875" customWidth="1"/>
    <col min="11017" max="11017" width="12.5703125" customWidth="1"/>
    <col min="11018" max="11018" width="10.28515625" customWidth="1"/>
    <col min="11019" max="11019" width="12" customWidth="1"/>
    <col min="11020" max="11020" width="11.140625" customWidth="1"/>
    <col min="11266" max="11266" width="35.140625" customWidth="1"/>
    <col min="11267" max="11267" width="18.140625" customWidth="1"/>
    <col min="11268" max="11268" width="11.85546875" customWidth="1"/>
    <col min="11269" max="11269" width="12.28515625" customWidth="1"/>
    <col min="11270" max="11270" width="10.7109375" customWidth="1"/>
    <col min="11271" max="11271" width="9.28515625" customWidth="1"/>
    <col min="11272" max="11272" width="11.85546875" customWidth="1"/>
    <col min="11273" max="11273" width="12.5703125" customWidth="1"/>
    <col min="11274" max="11274" width="10.28515625" customWidth="1"/>
    <col min="11275" max="11275" width="12" customWidth="1"/>
    <col min="11276" max="11276" width="11.140625" customWidth="1"/>
    <col min="11522" max="11522" width="35.140625" customWidth="1"/>
    <col min="11523" max="11523" width="18.140625" customWidth="1"/>
    <col min="11524" max="11524" width="11.85546875" customWidth="1"/>
    <col min="11525" max="11525" width="12.28515625" customWidth="1"/>
    <col min="11526" max="11526" width="10.7109375" customWidth="1"/>
    <col min="11527" max="11527" width="9.28515625" customWidth="1"/>
    <col min="11528" max="11528" width="11.85546875" customWidth="1"/>
    <col min="11529" max="11529" width="12.5703125" customWidth="1"/>
    <col min="11530" max="11530" width="10.28515625" customWidth="1"/>
    <col min="11531" max="11531" width="12" customWidth="1"/>
    <col min="11532" max="11532" width="11.140625" customWidth="1"/>
    <col min="11778" max="11778" width="35.140625" customWidth="1"/>
    <col min="11779" max="11779" width="18.140625" customWidth="1"/>
    <col min="11780" max="11780" width="11.85546875" customWidth="1"/>
    <col min="11781" max="11781" width="12.28515625" customWidth="1"/>
    <col min="11782" max="11782" width="10.7109375" customWidth="1"/>
    <col min="11783" max="11783" width="9.28515625" customWidth="1"/>
    <col min="11784" max="11784" width="11.85546875" customWidth="1"/>
    <col min="11785" max="11785" width="12.5703125" customWidth="1"/>
    <col min="11786" max="11786" width="10.28515625" customWidth="1"/>
    <col min="11787" max="11787" width="12" customWidth="1"/>
    <col min="11788" max="11788" width="11.140625" customWidth="1"/>
    <col min="12034" max="12034" width="35.140625" customWidth="1"/>
    <col min="12035" max="12035" width="18.140625" customWidth="1"/>
    <col min="12036" max="12036" width="11.85546875" customWidth="1"/>
    <col min="12037" max="12037" width="12.28515625" customWidth="1"/>
    <col min="12038" max="12038" width="10.7109375" customWidth="1"/>
    <col min="12039" max="12039" width="9.28515625" customWidth="1"/>
    <col min="12040" max="12040" width="11.85546875" customWidth="1"/>
    <col min="12041" max="12041" width="12.5703125" customWidth="1"/>
    <col min="12042" max="12042" width="10.28515625" customWidth="1"/>
    <col min="12043" max="12043" width="12" customWidth="1"/>
    <col min="12044" max="12044" width="11.140625" customWidth="1"/>
    <col min="12290" max="12290" width="35.140625" customWidth="1"/>
    <col min="12291" max="12291" width="18.140625" customWidth="1"/>
    <col min="12292" max="12292" width="11.85546875" customWidth="1"/>
    <col min="12293" max="12293" width="12.28515625" customWidth="1"/>
    <col min="12294" max="12294" width="10.7109375" customWidth="1"/>
    <col min="12295" max="12295" width="9.28515625" customWidth="1"/>
    <col min="12296" max="12296" width="11.85546875" customWidth="1"/>
    <col min="12297" max="12297" width="12.5703125" customWidth="1"/>
    <col min="12298" max="12298" width="10.28515625" customWidth="1"/>
    <col min="12299" max="12299" width="12" customWidth="1"/>
    <col min="12300" max="12300" width="11.140625" customWidth="1"/>
    <col min="12546" max="12546" width="35.140625" customWidth="1"/>
    <col min="12547" max="12547" width="18.140625" customWidth="1"/>
    <col min="12548" max="12548" width="11.85546875" customWidth="1"/>
    <col min="12549" max="12549" width="12.28515625" customWidth="1"/>
    <col min="12550" max="12550" width="10.7109375" customWidth="1"/>
    <col min="12551" max="12551" width="9.28515625" customWidth="1"/>
    <col min="12552" max="12552" width="11.85546875" customWidth="1"/>
    <col min="12553" max="12553" width="12.5703125" customWidth="1"/>
    <col min="12554" max="12554" width="10.28515625" customWidth="1"/>
    <col min="12555" max="12555" width="12" customWidth="1"/>
    <col min="12556" max="12556" width="11.140625" customWidth="1"/>
    <col min="12802" max="12802" width="35.140625" customWidth="1"/>
    <col min="12803" max="12803" width="18.140625" customWidth="1"/>
    <col min="12804" max="12804" width="11.85546875" customWidth="1"/>
    <col min="12805" max="12805" width="12.28515625" customWidth="1"/>
    <col min="12806" max="12806" width="10.7109375" customWidth="1"/>
    <col min="12807" max="12807" width="9.28515625" customWidth="1"/>
    <col min="12808" max="12808" width="11.85546875" customWidth="1"/>
    <col min="12809" max="12809" width="12.5703125" customWidth="1"/>
    <col min="12810" max="12810" width="10.28515625" customWidth="1"/>
    <col min="12811" max="12811" width="12" customWidth="1"/>
    <col min="12812" max="12812" width="11.140625" customWidth="1"/>
    <col min="13058" max="13058" width="35.140625" customWidth="1"/>
    <col min="13059" max="13059" width="18.140625" customWidth="1"/>
    <col min="13060" max="13060" width="11.85546875" customWidth="1"/>
    <col min="13061" max="13061" width="12.28515625" customWidth="1"/>
    <col min="13062" max="13062" width="10.7109375" customWidth="1"/>
    <col min="13063" max="13063" width="9.28515625" customWidth="1"/>
    <col min="13064" max="13064" width="11.85546875" customWidth="1"/>
    <col min="13065" max="13065" width="12.5703125" customWidth="1"/>
    <col min="13066" max="13066" width="10.28515625" customWidth="1"/>
    <col min="13067" max="13067" width="12" customWidth="1"/>
    <col min="13068" max="13068" width="11.140625" customWidth="1"/>
    <col min="13314" max="13314" width="35.140625" customWidth="1"/>
    <col min="13315" max="13315" width="18.140625" customWidth="1"/>
    <col min="13316" max="13316" width="11.85546875" customWidth="1"/>
    <col min="13317" max="13317" width="12.28515625" customWidth="1"/>
    <col min="13318" max="13318" width="10.7109375" customWidth="1"/>
    <col min="13319" max="13319" width="9.28515625" customWidth="1"/>
    <col min="13320" max="13320" width="11.85546875" customWidth="1"/>
    <col min="13321" max="13321" width="12.5703125" customWidth="1"/>
    <col min="13322" max="13322" width="10.28515625" customWidth="1"/>
    <col min="13323" max="13323" width="12" customWidth="1"/>
    <col min="13324" max="13324" width="11.140625" customWidth="1"/>
    <col min="13570" max="13570" width="35.140625" customWidth="1"/>
    <col min="13571" max="13571" width="18.140625" customWidth="1"/>
    <col min="13572" max="13572" width="11.85546875" customWidth="1"/>
    <col min="13573" max="13573" width="12.28515625" customWidth="1"/>
    <col min="13574" max="13574" width="10.7109375" customWidth="1"/>
    <col min="13575" max="13575" width="9.28515625" customWidth="1"/>
    <col min="13576" max="13576" width="11.85546875" customWidth="1"/>
    <col min="13577" max="13577" width="12.5703125" customWidth="1"/>
    <col min="13578" max="13578" width="10.28515625" customWidth="1"/>
    <col min="13579" max="13579" width="12" customWidth="1"/>
    <col min="13580" max="13580" width="11.140625" customWidth="1"/>
    <col min="13826" max="13826" width="35.140625" customWidth="1"/>
    <col min="13827" max="13827" width="18.140625" customWidth="1"/>
    <col min="13828" max="13828" width="11.85546875" customWidth="1"/>
    <col min="13829" max="13829" width="12.28515625" customWidth="1"/>
    <col min="13830" max="13830" width="10.7109375" customWidth="1"/>
    <col min="13831" max="13831" width="9.28515625" customWidth="1"/>
    <col min="13832" max="13832" width="11.85546875" customWidth="1"/>
    <col min="13833" max="13833" width="12.5703125" customWidth="1"/>
    <col min="13834" max="13834" width="10.28515625" customWidth="1"/>
    <col min="13835" max="13835" width="12" customWidth="1"/>
    <col min="13836" max="13836" width="11.140625" customWidth="1"/>
    <col min="14082" max="14082" width="35.140625" customWidth="1"/>
    <col min="14083" max="14083" width="18.140625" customWidth="1"/>
    <col min="14084" max="14084" width="11.85546875" customWidth="1"/>
    <col min="14085" max="14085" width="12.28515625" customWidth="1"/>
    <col min="14086" max="14086" width="10.7109375" customWidth="1"/>
    <col min="14087" max="14087" width="9.28515625" customWidth="1"/>
    <col min="14088" max="14088" width="11.85546875" customWidth="1"/>
    <col min="14089" max="14089" width="12.5703125" customWidth="1"/>
    <col min="14090" max="14090" width="10.28515625" customWidth="1"/>
    <col min="14091" max="14091" width="12" customWidth="1"/>
    <col min="14092" max="14092" width="11.140625" customWidth="1"/>
    <col min="14338" max="14338" width="35.140625" customWidth="1"/>
    <col min="14339" max="14339" width="18.140625" customWidth="1"/>
    <col min="14340" max="14340" width="11.85546875" customWidth="1"/>
    <col min="14341" max="14341" width="12.28515625" customWidth="1"/>
    <col min="14342" max="14342" width="10.7109375" customWidth="1"/>
    <col min="14343" max="14343" width="9.28515625" customWidth="1"/>
    <col min="14344" max="14344" width="11.85546875" customWidth="1"/>
    <col min="14345" max="14345" width="12.5703125" customWidth="1"/>
    <col min="14346" max="14346" width="10.28515625" customWidth="1"/>
    <col min="14347" max="14347" width="12" customWidth="1"/>
    <col min="14348" max="14348" width="11.140625" customWidth="1"/>
    <col min="14594" max="14594" width="35.140625" customWidth="1"/>
    <col min="14595" max="14595" width="18.140625" customWidth="1"/>
    <col min="14596" max="14596" width="11.85546875" customWidth="1"/>
    <col min="14597" max="14597" width="12.28515625" customWidth="1"/>
    <col min="14598" max="14598" width="10.7109375" customWidth="1"/>
    <col min="14599" max="14599" width="9.28515625" customWidth="1"/>
    <col min="14600" max="14600" width="11.85546875" customWidth="1"/>
    <col min="14601" max="14601" width="12.5703125" customWidth="1"/>
    <col min="14602" max="14602" width="10.28515625" customWidth="1"/>
    <col min="14603" max="14603" width="12" customWidth="1"/>
    <col min="14604" max="14604" width="11.140625" customWidth="1"/>
    <col min="14850" max="14850" width="35.140625" customWidth="1"/>
    <col min="14851" max="14851" width="18.140625" customWidth="1"/>
    <col min="14852" max="14852" width="11.85546875" customWidth="1"/>
    <col min="14853" max="14853" width="12.28515625" customWidth="1"/>
    <col min="14854" max="14854" width="10.7109375" customWidth="1"/>
    <col min="14855" max="14855" width="9.28515625" customWidth="1"/>
    <col min="14856" max="14856" width="11.85546875" customWidth="1"/>
    <col min="14857" max="14857" width="12.5703125" customWidth="1"/>
    <col min="14858" max="14858" width="10.28515625" customWidth="1"/>
    <col min="14859" max="14859" width="12" customWidth="1"/>
    <col min="14860" max="14860" width="11.140625" customWidth="1"/>
    <col min="15106" max="15106" width="35.140625" customWidth="1"/>
    <col min="15107" max="15107" width="18.140625" customWidth="1"/>
    <col min="15108" max="15108" width="11.85546875" customWidth="1"/>
    <col min="15109" max="15109" width="12.28515625" customWidth="1"/>
    <col min="15110" max="15110" width="10.7109375" customWidth="1"/>
    <col min="15111" max="15111" width="9.28515625" customWidth="1"/>
    <col min="15112" max="15112" width="11.85546875" customWidth="1"/>
    <col min="15113" max="15113" width="12.5703125" customWidth="1"/>
    <col min="15114" max="15114" width="10.28515625" customWidth="1"/>
    <col min="15115" max="15115" width="12" customWidth="1"/>
    <col min="15116" max="15116" width="11.140625" customWidth="1"/>
    <col min="15362" max="15362" width="35.140625" customWidth="1"/>
    <col min="15363" max="15363" width="18.140625" customWidth="1"/>
    <col min="15364" max="15364" width="11.85546875" customWidth="1"/>
    <col min="15365" max="15365" width="12.28515625" customWidth="1"/>
    <col min="15366" max="15366" width="10.7109375" customWidth="1"/>
    <col min="15367" max="15367" width="9.28515625" customWidth="1"/>
    <col min="15368" max="15368" width="11.85546875" customWidth="1"/>
    <col min="15369" max="15369" width="12.5703125" customWidth="1"/>
    <col min="15370" max="15370" width="10.28515625" customWidth="1"/>
    <col min="15371" max="15371" width="12" customWidth="1"/>
    <col min="15372" max="15372" width="11.140625" customWidth="1"/>
    <col min="15618" max="15618" width="35.140625" customWidth="1"/>
    <col min="15619" max="15619" width="18.140625" customWidth="1"/>
    <col min="15620" max="15620" width="11.85546875" customWidth="1"/>
    <col min="15621" max="15621" width="12.28515625" customWidth="1"/>
    <col min="15622" max="15622" width="10.7109375" customWidth="1"/>
    <col min="15623" max="15623" width="9.28515625" customWidth="1"/>
    <col min="15624" max="15624" width="11.85546875" customWidth="1"/>
    <col min="15625" max="15625" width="12.5703125" customWidth="1"/>
    <col min="15626" max="15626" width="10.28515625" customWidth="1"/>
    <col min="15627" max="15627" width="12" customWidth="1"/>
    <col min="15628" max="15628" width="11.140625" customWidth="1"/>
    <col min="15874" max="15874" width="35.140625" customWidth="1"/>
    <col min="15875" max="15875" width="18.140625" customWidth="1"/>
    <col min="15876" max="15876" width="11.85546875" customWidth="1"/>
    <col min="15877" max="15877" width="12.28515625" customWidth="1"/>
    <col min="15878" max="15878" width="10.7109375" customWidth="1"/>
    <col min="15879" max="15879" width="9.28515625" customWidth="1"/>
    <col min="15880" max="15880" width="11.85546875" customWidth="1"/>
    <col min="15881" max="15881" width="12.5703125" customWidth="1"/>
    <col min="15882" max="15882" width="10.28515625" customWidth="1"/>
    <col min="15883" max="15883" width="12" customWidth="1"/>
    <col min="15884" max="15884" width="11.140625" customWidth="1"/>
    <col min="16130" max="16130" width="35.140625" customWidth="1"/>
    <col min="16131" max="16131" width="18.140625" customWidth="1"/>
    <col min="16132" max="16132" width="11.85546875" customWidth="1"/>
    <col min="16133" max="16133" width="12.28515625" customWidth="1"/>
    <col min="16134" max="16134" width="10.7109375" customWidth="1"/>
    <col min="16135" max="16135" width="9.28515625" customWidth="1"/>
    <col min="16136" max="16136" width="11.85546875" customWidth="1"/>
    <col min="16137" max="16137" width="12.5703125" customWidth="1"/>
    <col min="16138" max="16138" width="10.28515625" customWidth="1"/>
    <col min="16139" max="16139" width="12" customWidth="1"/>
    <col min="16140" max="16140" width="11.140625" customWidth="1"/>
  </cols>
  <sheetData>
    <row r="1" spans="1:13" ht="15.75" x14ac:dyDescent="0.25">
      <c r="J1" s="2" t="s">
        <v>38</v>
      </c>
    </row>
    <row r="2" spans="1:13" ht="16.5" x14ac:dyDescent="0.2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ht="35.25" customHeight="1" x14ac:dyDescent="0.25">
      <c r="A3" s="104" t="s">
        <v>149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 x14ac:dyDescent="0.25">
      <c r="A4" s="20"/>
      <c r="B4" s="21"/>
      <c r="C4" s="21"/>
      <c r="D4" s="20"/>
      <c r="E4" s="22"/>
      <c r="F4" s="22"/>
      <c r="G4" s="22"/>
      <c r="H4" s="22"/>
      <c r="I4" s="22"/>
      <c r="J4" s="22"/>
      <c r="K4" s="23"/>
      <c r="L4" s="22"/>
      <c r="M4" s="24" t="s">
        <v>31</v>
      </c>
    </row>
    <row r="5" spans="1:13" ht="23.25" customHeight="1" x14ac:dyDescent="0.25">
      <c r="A5" s="106" t="s">
        <v>1</v>
      </c>
      <c r="B5" s="106" t="s">
        <v>2</v>
      </c>
      <c r="C5" s="107" t="s">
        <v>352</v>
      </c>
      <c r="D5" s="106" t="s">
        <v>3</v>
      </c>
      <c r="E5" s="106"/>
      <c r="F5" s="110" t="s">
        <v>4</v>
      </c>
      <c r="G5" s="110"/>
      <c r="H5" s="107" t="s">
        <v>353</v>
      </c>
      <c r="I5" s="107" t="s">
        <v>354</v>
      </c>
      <c r="J5" s="110" t="s">
        <v>71</v>
      </c>
      <c r="K5" s="110"/>
      <c r="L5" s="110"/>
      <c r="M5" s="110"/>
    </row>
    <row r="6" spans="1:13" ht="51" customHeight="1" x14ac:dyDescent="0.25">
      <c r="A6" s="106"/>
      <c r="B6" s="106"/>
      <c r="C6" s="108"/>
      <c r="D6" s="106" t="s">
        <v>339</v>
      </c>
      <c r="E6" s="110" t="s">
        <v>74</v>
      </c>
      <c r="F6" s="110" t="s">
        <v>75</v>
      </c>
      <c r="G6" s="110"/>
      <c r="H6" s="108"/>
      <c r="I6" s="108"/>
      <c r="J6" s="110" t="s">
        <v>39</v>
      </c>
      <c r="K6" s="110"/>
      <c r="L6" s="110" t="s">
        <v>72</v>
      </c>
      <c r="M6" s="110"/>
    </row>
    <row r="7" spans="1:13" ht="18" customHeight="1" x14ac:dyDescent="0.25">
      <c r="A7" s="106"/>
      <c r="B7" s="106"/>
      <c r="C7" s="108"/>
      <c r="D7" s="106"/>
      <c r="E7" s="110"/>
      <c r="F7" s="4" t="s">
        <v>5</v>
      </c>
      <c r="G7" s="4" t="s">
        <v>6</v>
      </c>
      <c r="H7" s="108"/>
      <c r="I7" s="108"/>
      <c r="J7" s="4" t="s">
        <v>5</v>
      </c>
      <c r="K7" s="4" t="s">
        <v>6</v>
      </c>
      <c r="L7" s="4" t="s">
        <v>5</v>
      </c>
      <c r="M7" s="4" t="s">
        <v>6</v>
      </c>
    </row>
    <row r="8" spans="1:13" ht="21" x14ac:dyDescent="0.25">
      <c r="A8" s="106"/>
      <c r="B8" s="106"/>
      <c r="C8" s="109"/>
      <c r="D8" s="106"/>
      <c r="E8" s="110"/>
      <c r="F8" s="26" t="s">
        <v>40</v>
      </c>
      <c r="G8" s="26" t="s">
        <v>41</v>
      </c>
      <c r="H8" s="109"/>
      <c r="I8" s="109"/>
      <c r="J8" s="26" t="s">
        <v>42</v>
      </c>
      <c r="K8" s="26" t="s">
        <v>43</v>
      </c>
      <c r="L8" s="26" t="s">
        <v>44</v>
      </c>
      <c r="M8" s="26" t="s">
        <v>45</v>
      </c>
    </row>
    <row r="9" spans="1:13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</row>
    <row r="10" spans="1:13" x14ac:dyDescent="0.25">
      <c r="A10" s="6" t="s">
        <v>7</v>
      </c>
      <c r="B10" s="27"/>
      <c r="C10" s="28">
        <f>C11+C99+C145+C174+C213+C77</f>
        <v>4564409.67</v>
      </c>
      <c r="D10" s="28">
        <f>D11+D99+D145+D174+D213+D77</f>
        <v>4941936.74</v>
      </c>
      <c r="E10" s="28">
        <f>E11+E99+E145+E174+E213+E77</f>
        <v>4941936.74</v>
      </c>
      <c r="F10" s="29">
        <f>E10-D10</f>
        <v>0</v>
      </c>
      <c r="G10" s="29">
        <f>E10/D10*100</f>
        <v>100</v>
      </c>
      <c r="H10" s="28">
        <f>H11+H99+H145+H174+H213+H77</f>
        <v>4941936.74</v>
      </c>
      <c r="I10" s="28">
        <f>I11+I99+I145+I174+I213+I77</f>
        <v>4823856.7</v>
      </c>
      <c r="J10" s="29">
        <f>I10-H10</f>
        <v>-118080.04000000004</v>
      </c>
      <c r="K10" s="29">
        <f>I10/H10*100</f>
        <v>97.610652539433346</v>
      </c>
      <c r="L10" s="29">
        <f>I10-C10</f>
        <v>259447.03000000026</v>
      </c>
      <c r="M10" s="29">
        <f>I10/C10*100</f>
        <v>105.68413110911669</v>
      </c>
    </row>
    <row r="11" spans="1:13" x14ac:dyDescent="0.25">
      <c r="A11" s="6" t="s">
        <v>8</v>
      </c>
      <c r="B11" s="8" t="s">
        <v>150</v>
      </c>
      <c r="C11" s="29">
        <f>C13+C18+C60+C59</f>
        <v>3533768.24</v>
      </c>
      <c r="D11" s="29">
        <f>D13+D18+D60+D59</f>
        <v>3416103</v>
      </c>
      <c r="E11" s="29">
        <f>E13+E18+E60+E59</f>
        <v>3416103</v>
      </c>
      <c r="F11" s="29">
        <f>E11-D11</f>
        <v>0</v>
      </c>
      <c r="G11" s="29">
        <f>E11/D11*100</f>
        <v>100</v>
      </c>
      <c r="H11" s="29">
        <f>H13+H18+H60+H59</f>
        <v>3416103</v>
      </c>
      <c r="I11" s="29">
        <f>I13+I18+I60+I59</f>
        <v>3414960.13</v>
      </c>
      <c r="J11" s="29">
        <f t="shared" ref="J11:J99" si="0">I11-H11</f>
        <v>-1142.8700000001118</v>
      </c>
      <c r="K11" s="29">
        <f t="shared" ref="K11:K60" si="1">I11/H11*100</f>
        <v>99.966544627020909</v>
      </c>
      <c r="L11" s="29">
        <f t="shared" ref="L11:L73" si="2">I11-C11</f>
        <v>-118808.11000000034</v>
      </c>
      <c r="M11" s="29">
        <f t="shared" ref="M11:M60" si="3">I11/C11*100</f>
        <v>96.637920148379621</v>
      </c>
    </row>
    <row r="12" spans="1:13" s="97" customFormat="1" x14ac:dyDescent="0.25">
      <c r="A12" s="96" t="s">
        <v>146</v>
      </c>
      <c r="B12" s="8"/>
      <c r="C12" s="29">
        <f>C11/C10*100</f>
        <v>77.420049808982199</v>
      </c>
      <c r="D12" s="29">
        <f>D11/D10*100</f>
        <v>69.12478203838765</v>
      </c>
      <c r="E12" s="29">
        <f>E11/E10*100</f>
        <v>69.12478203838765</v>
      </c>
      <c r="F12" s="29"/>
      <c r="G12" s="29"/>
      <c r="H12" s="29">
        <f t="shared" ref="H12:I12" si="4">H11/H10*100</f>
        <v>69.12478203838765</v>
      </c>
      <c r="I12" s="29">
        <f t="shared" si="4"/>
        <v>70.793150426711478</v>
      </c>
      <c r="J12" s="29">
        <f t="shared" ref="J12" si="5">I12-H12</f>
        <v>1.6683683883238274</v>
      </c>
      <c r="K12" s="29">
        <f t="shared" ref="K12" si="6">I12/H12*100</f>
        <v>102.4135604324905</v>
      </c>
      <c r="L12" s="29">
        <f t="shared" ref="L12" si="7">I12-C12</f>
        <v>-6.6268993822707216</v>
      </c>
      <c r="M12" s="29">
        <f t="shared" ref="M12" si="8">I12/C12*100</f>
        <v>91.440331802134963</v>
      </c>
    </row>
    <row r="13" spans="1:13" ht="42.75" x14ac:dyDescent="0.25">
      <c r="A13" s="6" t="s">
        <v>27</v>
      </c>
      <c r="B13" s="8" t="s">
        <v>151</v>
      </c>
      <c r="C13" s="30">
        <v>823885.83</v>
      </c>
      <c r="D13" s="30">
        <f t="shared" ref="D13:E14" si="9">D14</f>
        <v>750820.59</v>
      </c>
      <c r="E13" s="30">
        <f t="shared" si="9"/>
        <v>750820.59</v>
      </c>
      <c r="F13" s="29">
        <f>E13-D13</f>
        <v>0</v>
      </c>
      <c r="G13" s="29">
        <f>E13/D13*100</f>
        <v>100</v>
      </c>
      <c r="H13" s="30">
        <f t="shared" ref="H13:I14" si="10">H14</f>
        <v>750820.59</v>
      </c>
      <c r="I13" s="30">
        <f t="shared" si="10"/>
        <v>750820.59</v>
      </c>
      <c r="J13" s="29">
        <f t="shared" si="0"/>
        <v>0</v>
      </c>
      <c r="K13" s="29">
        <f t="shared" si="1"/>
        <v>100</v>
      </c>
      <c r="L13" s="29">
        <f t="shared" si="2"/>
        <v>-73065.239999999991</v>
      </c>
      <c r="M13" s="29">
        <f t="shared" si="3"/>
        <v>91.131630459040665</v>
      </c>
    </row>
    <row r="14" spans="1:13" x14ac:dyDescent="0.25">
      <c r="A14" s="6" t="s">
        <v>9</v>
      </c>
      <c r="B14" s="8" t="s">
        <v>152</v>
      </c>
      <c r="C14" s="29"/>
      <c r="D14" s="29">
        <f t="shared" si="9"/>
        <v>750820.59</v>
      </c>
      <c r="E14" s="29">
        <f t="shared" si="9"/>
        <v>750820.59</v>
      </c>
      <c r="F14" s="29">
        <f>E14-D14</f>
        <v>0</v>
      </c>
      <c r="G14" s="29">
        <f>E14/D14*100</f>
        <v>100</v>
      </c>
      <c r="H14" s="29">
        <f t="shared" si="10"/>
        <v>750820.59</v>
      </c>
      <c r="I14" s="29">
        <f t="shared" si="10"/>
        <v>750820.59</v>
      </c>
      <c r="J14" s="29">
        <f t="shared" si="0"/>
        <v>0</v>
      </c>
      <c r="K14" s="29">
        <f t="shared" si="1"/>
        <v>100</v>
      </c>
      <c r="L14" s="29">
        <f t="shared" si="2"/>
        <v>750820.59</v>
      </c>
      <c r="M14" s="29">
        <v>0</v>
      </c>
    </row>
    <row r="15" spans="1:13" x14ac:dyDescent="0.25">
      <c r="A15" s="9" t="s">
        <v>46</v>
      </c>
      <c r="B15" s="7" t="s">
        <v>153</v>
      </c>
      <c r="C15" s="32"/>
      <c r="D15" s="32">
        <v>750820.59</v>
      </c>
      <c r="E15" s="32">
        <f>E16+E17</f>
        <v>750820.59</v>
      </c>
      <c r="F15" s="29">
        <f>E15-D15</f>
        <v>0</v>
      </c>
      <c r="G15" s="29">
        <f>E15/D15*100</f>
        <v>100</v>
      </c>
      <c r="H15" s="32">
        <f>H16+H17</f>
        <v>750820.59</v>
      </c>
      <c r="I15" s="32">
        <f>I16+I17</f>
        <v>750820.59</v>
      </c>
      <c r="J15" s="32">
        <f t="shared" si="0"/>
        <v>0</v>
      </c>
      <c r="K15" s="29"/>
      <c r="L15" s="32">
        <f t="shared" si="2"/>
        <v>750820.59</v>
      </c>
      <c r="M15" s="32"/>
    </row>
    <row r="16" spans="1:13" x14ac:dyDescent="0.25">
      <c r="A16" s="10" t="s">
        <v>11</v>
      </c>
      <c r="B16" s="25" t="s">
        <v>154</v>
      </c>
      <c r="C16" s="36"/>
      <c r="D16" s="34"/>
      <c r="E16" s="34">
        <v>577766.59</v>
      </c>
      <c r="F16" s="35" t="s">
        <v>10</v>
      </c>
      <c r="G16" s="35" t="s">
        <v>10</v>
      </c>
      <c r="H16" s="34">
        <v>577766.59</v>
      </c>
      <c r="I16" s="36">
        <v>577766.59</v>
      </c>
      <c r="J16" s="37">
        <f t="shared" si="0"/>
        <v>0</v>
      </c>
      <c r="K16" s="29"/>
      <c r="L16" s="32">
        <f t="shared" si="2"/>
        <v>577766.59</v>
      </c>
      <c r="M16" s="32"/>
    </row>
    <row r="17" spans="1:13" ht="19.5" x14ac:dyDescent="0.25">
      <c r="A17" s="10" t="s">
        <v>12</v>
      </c>
      <c r="B17" s="25" t="s">
        <v>155</v>
      </c>
      <c r="C17" s="36"/>
      <c r="D17" s="34"/>
      <c r="E17" s="34">
        <v>173054</v>
      </c>
      <c r="F17" s="35" t="s">
        <v>10</v>
      </c>
      <c r="G17" s="35" t="s">
        <v>10</v>
      </c>
      <c r="H17" s="34">
        <v>173054</v>
      </c>
      <c r="I17" s="36">
        <v>173054</v>
      </c>
      <c r="J17" s="37">
        <f t="shared" si="0"/>
        <v>0</v>
      </c>
      <c r="K17" s="29"/>
      <c r="L17" s="32">
        <f t="shared" si="2"/>
        <v>173054</v>
      </c>
      <c r="M17" s="32"/>
    </row>
    <row r="18" spans="1:13" ht="63.75" x14ac:dyDescent="0.25">
      <c r="A18" s="6" t="s">
        <v>17</v>
      </c>
      <c r="B18" s="11" t="s">
        <v>156</v>
      </c>
      <c r="C18" s="39">
        <v>1441958.41</v>
      </c>
      <c r="D18" s="39">
        <f>D19+D27+D49</f>
        <v>1403702.4100000001</v>
      </c>
      <c r="E18" s="39">
        <f>E19+E27+E49</f>
        <v>1403702.4100000001</v>
      </c>
      <c r="F18" s="29">
        <f>E18-D18</f>
        <v>0</v>
      </c>
      <c r="G18" s="29">
        <f>E18/D18*100</f>
        <v>100</v>
      </c>
      <c r="H18" s="39">
        <f t="shared" ref="H18:I18" si="11">H19+H27+H49</f>
        <v>1403702.4100000001</v>
      </c>
      <c r="I18" s="39">
        <f t="shared" si="11"/>
        <v>1403539.54</v>
      </c>
      <c r="J18" s="29">
        <f t="shared" si="0"/>
        <v>-162.87000000011176</v>
      </c>
      <c r="K18" s="29">
        <f t="shared" si="1"/>
        <v>99.988397113316907</v>
      </c>
      <c r="L18" s="29">
        <f t="shared" si="2"/>
        <v>-38418.869999999879</v>
      </c>
      <c r="M18" s="29">
        <f t="shared" si="3"/>
        <v>97.335646455988993</v>
      </c>
    </row>
    <row r="19" spans="1:13" ht="21.75" x14ac:dyDescent="0.25">
      <c r="A19" s="6" t="s">
        <v>73</v>
      </c>
      <c r="B19" s="11" t="s">
        <v>157</v>
      </c>
      <c r="C19" s="39"/>
      <c r="D19" s="39">
        <f>D20+D23</f>
        <v>1102145.06</v>
      </c>
      <c r="E19" s="39">
        <f>E20+E23</f>
        <v>1102145.06</v>
      </c>
      <c r="F19" s="29">
        <f>E19-D19</f>
        <v>0</v>
      </c>
      <c r="G19" s="29">
        <f>E19/D19*100</f>
        <v>100</v>
      </c>
      <c r="H19" s="39">
        <f>H20+H23</f>
        <v>1102145.06</v>
      </c>
      <c r="I19" s="39">
        <f>I20+I23</f>
        <v>1102145.06</v>
      </c>
      <c r="J19" s="29">
        <f t="shared" si="0"/>
        <v>0</v>
      </c>
      <c r="K19" s="29">
        <f t="shared" si="1"/>
        <v>100</v>
      </c>
      <c r="L19" s="29">
        <f t="shared" si="2"/>
        <v>1102145.06</v>
      </c>
      <c r="M19" s="29">
        <v>0</v>
      </c>
    </row>
    <row r="20" spans="1:13" x14ac:dyDescent="0.25">
      <c r="A20" s="12" t="s">
        <v>46</v>
      </c>
      <c r="B20" s="17" t="s">
        <v>158</v>
      </c>
      <c r="C20" s="41"/>
      <c r="D20" s="40">
        <v>1102145.06</v>
      </c>
      <c r="E20" s="40">
        <f>E21+E22</f>
        <v>1102145.06</v>
      </c>
      <c r="F20" s="32">
        <f>E20-D20</f>
        <v>0</v>
      </c>
      <c r="G20" s="32">
        <f>E20/D20*100</f>
        <v>100</v>
      </c>
      <c r="H20" s="41">
        <f>H21+H22</f>
        <v>1102145.06</v>
      </c>
      <c r="I20" s="41">
        <f>I21+I22</f>
        <v>1102145.06</v>
      </c>
      <c r="J20" s="32">
        <f t="shared" si="0"/>
        <v>0</v>
      </c>
      <c r="K20" s="32">
        <f t="shared" si="1"/>
        <v>100</v>
      </c>
      <c r="L20" s="32">
        <f t="shared" si="2"/>
        <v>1102145.06</v>
      </c>
      <c r="M20" s="32"/>
    </row>
    <row r="21" spans="1:13" x14ac:dyDescent="0.25">
      <c r="A21" s="10" t="s">
        <v>11</v>
      </c>
      <c r="B21" s="14" t="s">
        <v>159</v>
      </c>
      <c r="C21" s="36"/>
      <c r="D21" s="34"/>
      <c r="E21" s="34">
        <v>856460.04</v>
      </c>
      <c r="F21" s="35" t="s">
        <v>10</v>
      </c>
      <c r="G21" s="35" t="s">
        <v>10</v>
      </c>
      <c r="H21" s="35">
        <v>856460.04</v>
      </c>
      <c r="I21" s="36">
        <v>856460.04</v>
      </c>
      <c r="J21" s="35">
        <f t="shared" si="0"/>
        <v>0</v>
      </c>
      <c r="K21" s="32">
        <f t="shared" si="1"/>
        <v>100</v>
      </c>
      <c r="L21" s="32">
        <f t="shared" si="2"/>
        <v>856460.04</v>
      </c>
      <c r="M21" s="32"/>
    </row>
    <row r="22" spans="1:13" ht="19.5" x14ac:dyDescent="0.25">
      <c r="A22" s="10" t="s">
        <v>12</v>
      </c>
      <c r="B22" s="14" t="s">
        <v>160</v>
      </c>
      <c r="C22" s="36"/>
      <c r="D22" s="34"/>
      <c r="E22" s="34">
        <v>245685.02</v>
      </c>
      <c r="F22" s="35" t="s">
        <v>10</v>
      </c>
      <c r="G22" s="35" t="s">
        <v>10</v>
      </c>
      <c r="H22" s="34">
        <v>245685.02</v>
      </c>
      <c r="I22" s="36">
        <v>245685.02</v>
      </c>
      <c r="J22" s="35">
        <f t="shared" si="0"/>
        <v>0</v>
      </c>
      <c r="K22" s="32">
        <f t="shared" si="1"/>
        <v>100</v>
      </c>
      <c r="L22" s="32">
        <f t="shared" si="2"/>
        <v>245685.02</v>
      </c>
      <c r="M22" s="32"/>
    </row>
    <row r="23" spans="1:13" ht="21.75" x14ac:dyDescent="0.25">
      <c r="A23" s="12" t="s">
        <v>47</v>
      </c>
      <c r="B23" s="13" t="s">
        <v>161</v>
      </c>
      <c r="C23" s="32"/>
      <c r="D23" s="31"/>
      <c r="E23" s="32">
        <f>E24+E25+E26</f>
        <v>0</v>
      </c>
      <c r="F23" s="32">
        <f t="shared" ref="F23" si="12">E23-D23</f>
        <v>0</v>
      </c>
      <c r="G23" s="32">
        <v>0</v>
      </c>
      <c r="H23" s="32">
        <f>H24+H25+H26</f>
        <v>0</v>
      </c>
      <c r="I23" s="32">
        <f>I24+I25+I26</f>
        <v>0</v>
      </c>
      <c r="J23" s="32">
        <f t="shared" si="0"/>
        <v>0</v>
      </c>
      <c r="K23" s="32">
        <v>0</v>
      </c>
      <c r="L23" s="32">
        <f t="shared" si="2"/>
        <v>0</v>
      </c>
      <c r="M23" s="32">
        <v>0</v>
      </c>
    </row>
    <row r="24" spans="1:13" x14ac:dyDescent="0.25">
      <c r="A24" s="10" t="s">
        <v>13</v>
      </c>
      <c r="B24" s="14" t="s">
        <v>162</v>
      </c>
      <c r="C24" s="36"/>
      <c r="D24" s="33"/>
      <c r="E24" s="33"/>
      <c r="F24" s="32" t="s">
        <v>10</v>
      </c>
      <c r="G24" s="35" t="s">
        <v>10</v>
      </c>
      <c r="H24" s="33"/>
      <c r="I24" s="36"/>
      <c r="J24" s="35">
        <f t="shared" si="0"/>
        <v>0</v>
      </c>
      <c r="K24" s="32">
        <v>0</v>
      </c>
      <c r="L24" s="32">
        <f t="shared" si="2"/>
        <v>0</v>
      </c>
      <c r="M24" s="32"/>
    </row>
    <row r="25" spans="1:13" x14ac:dyDescent="0.25">
      <c r="A25" s="10" t="s">
        <v>15</v>
      </c>
      <c r="B25" s="14" t="s">
        <v>163</v>
      </c>
      <c r="C25" s="36"/>
      <c r="D25" s="33"/>
      <c r="E25" s="33"/>
      <c r="F25" s="35" t="s">
        <v>10</v>
      </c>
      <c r="G25" s="35" t="s">
        <v>10</v>
      </c>
      <c r="H25" s="33"/>
      <c r="I25" s="36"/>
      <c r="J25" s="32">
        <f t="shared" si="0"/>
        <v>0</v>
      </c>
      <c r="K25" s="32"/>
      <c r="L25" s="32">
        <f t="shared" si="2"/>
        <v>0</v>
      </c>
      <c r="M25" s="32"/>
    </row>
    <row r="26" spans="1:13" x14ac:dyDescent="0.25">
      <c r="A26" s="10" t="s">
        <v>48</v>
      </c>
      <c r="B26" s="14" t="s">
        <v>164</v>
      </c>
      <c r="C26" s="36"/>
      <c r="D26" s="33"/>
      <c r="E26" s="33"/>
      <c r="F26" s="35" t="s">
        <v>10</v>
      </c>
      <c r="G26" s="35" t="s">
        <v>10</v>
      </c>
      <c r="H26" s="33"/>
      <c r="I26" s="36"/>
      <c r="J26" s="32">
        <f t="shared" si="0"/>
        <v>0</v>
      </c>
      <c r="K26" s="32"/>
      <c r="L26" s="32">
        <f t="shared" si="2"/>
        <v>0</v>
      </c>
      <c r="M26" s="32"/>
    </row>
    <row r="27" spans="1:13" s="43" customFormat="1" ht="21.75" x14ac:dyDescent="0.25">
      <c r="A27" s="72" t="s">
        <v>76</v>
      </c>
      <c r="B27" s="11" t="s">
        <v>165</v>
      </c>
      <c r="C27" s="39"/>
      <c r="D27" s="38">
        <f>D32+D37+D45+D47+D28</f>
        <v>267057.34999999998</v>
      </c>
      <c r="E27" s="38">
        <f>E28+E32+E37+E45+E47</f>
        <v>267057.34999999998</v>
      </c>
      <c r="F27" s="32">
        <f t="shared" ref="F27" si="13">E27-D27</f>
        <v>0</v>
      </c>
      <c r="G27" s="32">
        <f>E27/D27*100</f>
        <v>100</v>
      </c>
      <c r="H27" s="38">
        <f t="shared" ref="H27:I27" si="14">H32+H37+H45+H47+H28</f>
        <v>267057.34999999998</v>
      </c>
      <c r="I27" s="38">
        <f t="shared" si="14"/>
        <v>266894.48</v>
      </c>
      <c r="J27" s="29"/>
      <c r="K27" s="29"/>
      <c r="L27" s="29"/>
      <c r="M27" s="29"/>
    </row>
    <row r="28" spans="1:13" s="44" customFormat="1" ht="31.5" x14ac:dyDescent="0.25">
      <c r="A28" s="45" t="s">
        <v>104</v>
      </c>
      <c r="B28" s="46" t="s">
        <v>166</v>
      </c>
      <c r="C28" s="41"/>
      <c r="D28" s="40">
        <v>7256</v>
      </c>
      <c r="E28" s="40">
        <f>E29+E30+E31</f>
        <v>7256</v>
      </c>
      <c r="F28" s="32"/>
      <c r="G28" s="32"/>
      <c r="H28" s="41">
        <f t="shared" ref="H28:I28" si="15">H29+H30+H31</f>
        <v>7256</v>
      </c>
      <c r="I28" s="41">
        <f t="shared" si="15"/>
        <v>7256</v>
      </c>
      <c r="J28" s="32"/>
      <c r="K28" s="32"/>
      <c r="L28" s="32"/>
      <c r="M28" s="32"/>
    </row>
    <row r="29" spans="1:13" s="58" customFormat="1" x14ac:dyDescent="0.25">
      <c r="A29" s="94" t="s">
        <v>13</v>
      </c>
      <c r="B29" s="14" t="s">
        <v>167</v>
      </c>
      <c r="C29" s="36"/>
      <c r="D29" s="33"/>
      <c r="E29" s="33">
        <v>7256</v>
      </c>
      <c r="F29" s="35"/>
      <c r="G29" s="35"/>
      <c r="H29" s="33">
        <v>7256</v>
      </c>
      <c r="I29" s="33">
        <v>7256</v>
      </c>
      <c r="J29" s="35"/>
      <c r="K29" s="35"/>
      <c r="L29" s="35"/>
      <c r="M29" s="35"/>
    </row>
    <row r="30" spans="1:13" s="58" customFormat="1" x14ac:dyDescent="0.25">
      <c r="A30" s="57" t="s">
        <v>15</v>
      </c>
      <c r="B30" s="60" t="s">
        <v>168</v>
      </c>
      <c r="C30" s="36"/>
      <c r="D30" s="33"/>
      <c r="E30" s="33"/>
      <c r="F30" s="35"/>
      <c r="G30" s="35"/>
      <c r="H30" s="33"/>
      <c r="I30" s="33"/>
      <c r="J30" s="35"/>
      <c r="K30" s="35"/>
      <c r="L30" s="35"/>
      <c r="M30" s="35"/>
    </row>
    <row r="31" spans="1:13" s="58" customFormat="1" x14ac:dyDescent="0.25">
      <c r="A31" s="57" t="s">
        <v>98</v>
      </c>
      <c r="B31" s="60" t="s">
        <v>169</v>
      </c>
      <c r="C31" s="36"/>
      <c r="D31" s="33"/>
      <c r="E31" s="33"/>
      <c r="F31" s="35"/>
      <c r="G31" s="35"/>
      <c r="H31" s="33"/>
      <c r="I31" s="33"/>
      <c r="J31" s="35"/>
      <c r="K31" s="35"/>
      <c r="L31" s="35"/>
      <c r="M31" s="35"/>
    </row>
    <row r="32" spans="1:13" ht="21.75" x14ac:dyDescent="0.25">
      <c r="A32" s="95" t="s">
        <v>49</v>
      </c>
      <c r="B32" s="13" t="s">
        <v>170</v>
      </c>
      <c r="C32" s="32"/>
      <c r="D32" s="31">
        <v>69011.86</v>
      </c>
      <c r="E32" s="31">
        <f>E33+E36+E35+E34</f>
        <v>69011.86</v>
      </c>
      <c r="F32" s="32">
        <f t="shared" ref="F32" si="16">E32-D32</f>
        <v>0</v>
      </c>
      <c r="G32" s="32">
        <f>E32/D32*100</f>
        <v>100</v>
      </c>
      <c r="H32" s="32">
        <f t="shared" ref="H32:I32" si="17">H33+H36+H35</f>
        <v>69011.86</v>
      </c>
      <c r="I32" s="32">
        <f t="shared" si="17"/>
        <v>69011.86</v>
      </c>
      <c r="J32" s="32">
        <f t="shared" si="0"/>
        <v>0</v>
      </c>
      <c r="K32" s="32">
        <f t="shared" si="1"/>
        <v>100</v>
      </c>
      <c r="L32" s="32">
        <f t="shared" si="2"/>
        <v>69011.86</v>
      </c>
      <c r="M32" s="32"/>
    </row>
    <row r="33" spans="1:13" x14ac:dyDescent="0.25">
      <c r="A33" s="10" t="s">
        <v>14</v>
      </c>
      <c r="B33" s="14" t="s">
        <v>171</v>
      </c>
      <c r="C33" s="36"/>
      <c r="D33" s="34"/>
      <c r="E33" s="34">
        <v>69011.86</v>
      </c>
      <c r="F33" s="35" t="s">
        <v>10</v>
      </c>
      <c r="G33" s="35" t="s">
        <v>10</v>
      </c>
      <c r="H33" s="34">
        <v>69011.86</v>
      </c>
      <c r="I33" s="36">
        <v>69011.86</v>
      </c>
      <c r="J33" s="35">
        <f t="shared" si="0"/>
        <v>0</v>
      </c>
      <c r="K33" s="32">
        <f t="shared" si="1"/>
        <v>100</v>
      </c>
      <c r="L33" s="32">
        <f t="shared" si="2"/>
        <v>69011.86</v>
      </c>
      <c r="M33" s="32"/>
    </row>
    <row r="34" spans="1:13" x14ac:dyDescent="0.25">
      <c r="A34" s="10" t="s">
        <v>51</v>
      </c>
      <c r="B34" s="14" t="s">
        <v>172</v>
      </c>
      <c r="C34" s="36"/>
      <c r="D34" s="34"/>
      <c r="E34" s="34"/>
      <c r="F34" s="35"/>
      <c r="G34" s="35"/>
      <c r="H34" s="34"/>
      <c r="I34" s="36"/>
      <c r="J34" s="35"/>
      <c r="K34" s="32"/>
      <c r="L34" s="32"/>
      <c r="M34" s="32"/>
    </row>
    <row r="35" spans="1:13" x14ac:dyDescent="0.25">
      <c r="A35" s="10" t="s">
        <v>48</v>
      </c>
      <c r="B35" s="14" t="s">
        <v>173</v>
      </c>
      <c r="C35" s="36"/>
      <c r="D35" s="34"/>
      <c r="E35" s="34"/>
      <c r="F35" s="35" t="s">
        <v>10</v>
      </c>
      <c r="G35" s="35" t="s">
        <v>10</v>
      </c>
      <c r="H35" s="34"/>
      <c r="I35" s="36"/>
      <c r="J35" s="32">
        <f t="shared" si="0"/>
        <v>0</v>
      </c>
      <c r="K35" s="32"/>
      <c r="L35" s="32">
        <f t="shared" si="2"/>
        <v>0</v>
      </c>
      <c r="M35" s="32"/>
    </row>
    <row r="36" spans="1:13" ht="19.5" x14ac:dyDescent="0.25">
      <c r="A36" s="10" t="s">
        <v>16</v>
      </c>
      <c r="B36" s="14" t="s">
        <v>174</v>
      </c>
      <c r="C36" s="36"/>
      <c r="D36" s="34"/>
      <c r="E36" s="34"/>
      <c r="F36" s="35" t="s">
        <v>10</v>
      </c>
      <c r="G36" s="35" t="s">
        <v>10</v>
      </c>
      <c r="H36" s="34"/>
      <c r="I36" s="36"/>
      <c r="J36" s="32">
        <f t="shared" si="0"/>
        <v>0</v>
      </c>
      <c r="K36" s="32">
        <v>0</v>
      </c>
      <c r="L36" s="32">
        <f t="shared" si="2"/>
        <v>0</v>
      </c>
      <c r="M36" s="32"/>
    </row>
    <row r="37" spans="1:13" ht="21.75" x14ac:dyDescent="0.25">
      <c r="A37" s="12" t="s">
        <v>50</v>
      </c>
      <c r="B37" s="13" t="s">
        <v>175</v>
      </c>
      <c r="C37" s="32"/>
      <c r="D37" s="31">
        <v>188321.45</v>
      </c>
      <c r="E37" s="31">
        <f>SUM(E38:E44)</f>
        <v>188321.45</v>
      </c>
      <c r="F37" s="32">
        <f t="shared" ref="F37" si="18">E37-D37</f>
        <v>0</v>
      </c>
      <c r="G37" s="32">
        <f>E37/D37*100</f>
        <v>100</v>
      </c>
      <c r="H37" s="32">
        <f>SUM(H38:H44)</f>
        <v>188321.45</v>
      </c>
      <c r="I37" s="32">
        <f>SUM(I38:I44)</f>
        <v>188321.45</v>
      </c>
      <c r="J37" s="32">
        <f t="shared" si="0"/>
        <v>0</v>
      </c>
      <c r="K37" s="32">
        <f t="shared" si="1"/>
        <v>100</v>
      </c>
      <c r="L37" s="32">
        <f t="shared" si="2"/>
        <v>188321.45</v>
      </c>
      <c r="M37" s="32"/>
    </row>
    <row r="38" spans="1:13" x14ac:dyDescent="0.25">
      <c r="A38" s="10" t="s">
        <v>14</v>
      </c>
      <c r="B38" s="14" t="s">
        <v>176</v>
      </c>
      <c r="C38" s="35"/>
      <c r="D38" s="34"/>
      <c r="E38" s="34">
        <v>1000</v>
      </c>
      <c r="F38" s="35" t="s">
        <v>10</v>
      </c>
      <c r="G38" s="35" t="s">
        <v>10</v>
      </c>
      <c r="H38" s="34">
        <v>1000</v>
      </c>
      <c r="I38" s="35">
        <v>1000</v>
      </c>
      <c r="J38" s="32">
        <f t="shared" si="0"/>
        <v>0</v>
      </c>
      <c r="K38" s="32">
        <f t="shared" si="1"/>
        <v>100</v>
      </c>
      <c r="L38" s="32">
        <f t="shared" si="2"/>
        <v>1000</v>
      </c>
      <c r="M38" s="32"/>
    </row>
    <row r="39" spans="1:13" x14ac:dyDescent="0.25">
      <c r="A39" s="10" t="s">
        <v>15</v>
      </c>
      <c r="B39" s="14" t="s">
        <v>177</v>
      </c>
      <c r="C39" s="32"/>
      <c r="D39" s="31"/>
      <c r="E39" s="31">
        <v>20000</v>
      </c>
      <c r="F39" s="35" t="s">
        <v>10</v>
      </c>
      <c r="G39" s="35" t="s">
        <v>10</v>
      </c>
      <c r="H39" s="31">
        <v>20000</v>
      </c>
      <c r="I39" s="32">
        <v>20000</v>
      </c>
      <c r="J39" s="32">
        <f t="shared" si="0"/>
        <v>0</v>
      </c>
      <c r="K39" s="32">
        <f t="shared" si="1"/>
        <v>100</v>
      </c>
      <c r="L39" s="32">
        <f t="shared" si="2"/>
        <v>20000</v>
      </c>
      <c r="M39" s="32"/>
    </row>
    <row r="40" spans="1:13" x14ac:dyDescent="0.25">
      <c r="A40" s="10" t="s">
        <v>19</v>
      </c>
      <c r="B40" s="14" t="s">
        <v>178</v>
      </c>
      <c r="C40" s="36"/>
      <c r="D40" s="34"/>
      <c r="E40" s="34">
        <v>25193.84</v>
      </c>
      <c r="F40" s="35" t="s">
        <v>10</v>
      </c>
      <c r="G40" s="35" t="s">
        <v>10</v>
      </c>
      <c r="H40" s="34">
        <v>25193.84</v>
      </c>
      <c r="I40" s="36">
        <v>25193.84</v>
      </c>
      <c r="J40" s="32">
        <f t="shared" si="0"/>
        <v>0</v>
      </c>
      <c r="K40" s="32">
        <f t="shared" si="1"/>
        <v>100</v>
      </c>
      <c r="L40" s="32">
        <f t="shared" si="2"/>
        <v>25193.84</v>
      </c>
      <c r="M40" s="32"/>
    </row>
    <row r="41" spans="1:13" x14ac:dyDescent="0.25">
      <c r="A41" s="10" t="s">
        <v>51</v>
      </c>
      <c r="B41" s="14" t="s">
        <v>179</v>
      </c>
      <c r="C41" s="36"/>
      <c r="D41" s="34"/>
      <c r="E41" s="34">
        <v>13500</v>
      </c>
      <c r="F41" s="35" t="s">
        <v>10</v>
      </c>
      <c r="G41" s="35" t="s">
        <v>10</v>
      </c>
      <c r="H41" s="34">
        <v>13500</v>
      </c>
      <c r="I41" s="36">
        <v>13500</v>
      </c>
      <c r="J41" s="32">
        <f t="shared" si="0"/>
        <v>0</v>
      </c>
      <c r="K41" s="32">
        <f t="shared" si="1"/>
        <v>100</v>
      </c>
      <c r="L41" s="32">
        <f t="shared" si="2"/>
        <v>13500</v>
      </c>
      <c r="M41" s="32"/>
    </row>
    <row r="42" spans="1:13" x14ac:dyDescent="0.25">
      <c r="A42" s="10" t="s">
        <v>48</v>
      </c>
      <c r="B42" s="14" t="s">
        <v>180</v>
      </c>
      <c r="C42" s="36"/>
      <c r="D42" s="31"/>
      <c r="E42" s="34">
        <v>44151</v>
      </c>
      <c r="F42" s="35" t="s">
        <v>10</v>
      </c>
      <c r="G42" s="35" t="s">
        <v>10</v>
      </c>
      <c r="H42" s="34">
        <v>44151</v>
      </c>
      <c r="I42" s="36">
        <v>44151</v>
      </c>
      <c r="J42" s="32">
        <f t="shared" si="0"/>
        <v>0</v>
      </c>
      <c r="K42" s="32">
        <f t="shared" si="1"/>
        <v>100</v>
      </c>
      <c r="L42" s="32">
        <f t="shared" si="2"/>
        <v>44151</v>
      </c>
      <c r="M42" s="32"/>
    </row>
    <row r="43" spans="1:13" ht="19.5" x14ac:dyDescent="0.25">
      <c r="A43" s="10" t="s">
        <v>18</v>
      </c>
      <c r="B43" s="14" t="s">
        <v>181</v>
      </c>
      <c r="C43" s="36"/>
      <c r="D43" s="34"/>
      <c r="E43" s="34">
        <v>25000</v>
      </c>
      <c r="F43" s="35" t="s">
        <v>10</v>
      </c>
      <c r="G43" s="35" t="s">
        <v>10</v>
      </c>
      <c r="H43" s="34">
        <v>25000</v>
      </c>
      <c r="I43" s="36">
        <v>25000</v>
      </c>
      <c r="J43" s="32">
        <f t="shared" si="0"/>
        <v>0</v>
      </c>
      <c r="K43" s="32">
        <f t="shared" si="1"/>
        <v>100</v>
      </c>
      <c r="L43" s="32">
        <f t="shared" si="2"/>
        <v>25000</v>
      </c>
      <c r="M43" s="32"/>
    </row>
    <row r="44" spans="1:13" ht="19.5" x14ac:dyDescent="0.25">
      <c r="A44" s="10" t="s">
        <v>16</v>
      </c>
      <c r="B44" s="14" t="s">
        <v>182</v>
      </c>
      <c r="C44" s="36"/>
      <c r="D44" s="40"/>
      <c r="E44" s="33">
        <v>59476.61</v>
      </c>
      <c r="F44" s="35" t="s">
        <v>10</v>
      </c>
      <c r="G44" s="35" t="s">
        <v>10</v>
      </c>
      <c r="H44" s="33">
        <v>59476.61</v>
      </c>
      <c r="I44" s="36">
        <v>59476.61</v>
      </c>
      <c r="J44" s="35">
        <f t="shared" si="0"/>
        <v>0</v>
      </c>
      <c r="K44" s="32">
        <f t="shared" si="1"/>
        <v>100</v>
      </c>
      <c r="L44" s="32">
        <f t="shared" si="2"/>
        <v>59476.61</v>
      </c>
      <c r="M44" s="32"/>
    </row>
    <row r="45" spans="1:13" ht="21.75" x14ac:dyDescent="0.25">
      <c r="A45" s="12" t="s">
        <v>52</v>
      </c>
      <c r="B45" s="13" t="s">
        <v>183</v>
      </c>
      <c r="C45" s="32"/>
      <c r="D45" s="31">
        <v>2162.87</v>
      </c>
      <c r="E45" s="32">
        <f>E46</f>
        <v>2468.04</v>
      </c>
      <c r="F45" s="32">
        <f t="shared" ref="F45:F56" si="19">E45-D45</f>
        <v>305.17000000000007</v>
      </c>
      <c r="G45" s="32">
        <f>E45/D45*100</f>
        <v>114.10949340459669</v>
      </c>
      <c r="H45" s="32">
        <f>H46</f>
        <v>2162.87</v>
      </c>
      <c r="I45" s="32">
        <f>I46</f>
        <v>2000</v>
      </c>
      <c r="J45" s="32">
        <f t="shared" si="0"/>
        <v>-162.86999999999989</v>
      </c>
      <c r="K45" s="32">
        <f t="shared" si="1"/>
        <v>92.469727722886731</v>
      </c>
      <c r="L45" s="32">
        <f t="shared" si="2"/>
        <v>2000</v>
      </c>
      <c r="M45" s="32"/>
    </row>
    <row r="46" spans="1:13" x14ac:dyDescent="0.25">
      <c r="A46" s="10" t="s">
        <v>53</v>
      </c>
      <c r="B46" s="14" t="s">
        <v>184</v>
      </c>
      <c r="C46" s="36"/>
      <c r="D46" s="34"/>
      <c r="E46" s="34">
        <v>2468.04</v>
      </c>
      <c r="F46" s="35" t="s">
        <v>10</v>
      </c>
      <c r="G46" s="35" t="s">
        <v>10</v>
      </c>
      <c r="H46" s="34">
        <v>2162.87</v>
      </c>
      <c r="I46" s="36">
        <v>2000</v>
      </c>
      <c r="J46" s="35">
        <f t="shared" si="0"/>
        <v>-162.86999999999989</v>
      </c>
      <c r="K46" s="32">
        <f t="shared" si="1"/>
        <v>92.469727722886731</v>
      </c>
      <c r="L46" s="32">
        <f t="shared" si="2"/>
        <v>2000</v>
      </c>
      <c r="M46" s="32"/>
    </row>
    <row r="47" spans="1:13" ht="21.75" x14ac:dyDescent="0.25">
      <c r="A47" s="12" t="s">
        <v>54</v>
      </c>
      <c r="B47" s="13" t="s">
        <v>185</v>
      </c>
      <c r="C47" s="41"/>
      <c r="D47" s="40">
        <v>305.17</v>
      </c>
      <c r="E47" s="41">
        <f t="shared" ref="E47" si="20">E48</f>
        <v>0</v>
      </c>
      <c r="F47" s="32">
        <f t="shared" si="19"/>
        <v>-305.17</v>
      </c>
      <c r="G47" s="32">
        <f t="shared" ref="G47:G56" si="21">E47/D47*100</f>
        <v>0</v>
      </c>
      <c r="H47" s="41">
        <f t="shared" ref="H47:I47" si="22">H48</f>
        <v>305.17</v>
      </c>
      <c r="I47" s="41">
        <f t="shared" si="22"/>
        <v>305.17</v>
      </c>
      <c r="J47" s="32">
        <f t="shared" si="0"/>
        <v>0</v>
      </c>
      <c r="K47" s="32">
        <f t="shared" si="1"/>
        <v>100</v>
      </c>
      <c r="L47" s="32">
        <f t="shared" si="2"/>
        <v>305.17</v>
      </c>
      <c r="M47" s="32"/>
    </row>
    <row r="48" spans="1:13" x14ac:dyDescent="0.25">
      <c r="A48" s="10" t="s">
        <v>53</v>
      </c>
      <c r="B48" s="14" t="s">
        <v>186</v>
      </c>
      <c r="C48" s="36"/>
      <c r="D48" s="33"/>
      <c r="E48" s="33"/>
      <c r="F48" s="35" t="s">
        <v>10</v>
      </c>
      <c r="G48" s="35" t="s">
        <v>10</v>
      </c>
      <c r="H48" s="33">
        <v>305.17</v>
      </c>
      <c r="I48" s="36">
        <v>305.17</v>
      </c>
      <c r="J48" s="35">
        <f t="shared" si="0"/>
        <v>0</v>
      </c>
      <c r="K48" s="32">
        <f t="shared" si="1"/>
        <v>100</v>
      </c>
      <c r="L48" s="32">
        <f t="shared" si="2"/>
        <v>305.17</v>
      </c>
      <c r="M48" s="32"/>
    </row>
    <row r="49" spans="1:13" s="43" customFormat="1" ht="32.25" customHeight="1" x14ac:dyDescent="0.25">
      <c r="A49" s="15" t="s">
        <v>77</v>
      </c>
      <c r="B49" s="11" t="s">
        <v>187</v>
      </c>
      <c r="C49" s="39"/>
      <c r="D49" s="38">
        <f>D50+D53+D56</f>
        <v>34500</v>
      </c>
      <c r="E49" s="38">
        <f>E50+E53+E56</f>
        <v>34500</v>
      </c>
      <c r="F49" s="29">
        <f t="shared" ref="F49" si="23">E49-D49</f>
        <v>0</v>
      </c>
      <c r="G49" s="29">
        <f t="shared" ref="G49" si="24">E49/D49*100</f>
        <v>100</v>
      </c>
      <c r="H49" s="38">
        <f t="shared" ref="H49:I49" si="25">H50+H53+H56</f>
        <v>34500</v>
      </c>
      <c r="I49" s="39">
        <f t="shared" si="25"/>
        <v>34500</v>
      </c>
      <c r="J49" s="29"/>
      <c r="K49" s="29"/>
      <c r="L49" s="29"/>
      <c r="M49" s="29"/>
    </row>
    <row r="50" spans="1:13" s="44" customFormat="1" ht="74.25" x14ac:dyDescent="0.25">
      <c r="A50" s="12" t="s">
        <v>55</v>
      </c>
      <c r="B50" s="13" t="s">
        <v>188</v>
      </c>
      <c r="C50" s="32"/>
      <c r="D50" s="32">
        <f>D51</f>
        <v>11400</v>
      </c>
      <c r="E50" s="32">
        <f>E51</f>
        <v>11400</v>
      </c>
      <c r="F50" s="32">
        <f t="shared" si="19"/>
        <v>0</v>
      </c>
      <c r="G50" s="32">
        <f t="shared" si="21"/>
        <v>100</v>
      </c>
      <c r="H50" s="32">
        <f>H51</f>
        <v>11400</v>
      </c>
      <c r="I50" s="32">
        <f>I51</f>
        <v>11400</v>
      </c>
      <c r="J50" s="32">
        <f t="shared" si="0"/>
        <v>0</v>
      </c>
      <c r="K50" s="32">
        <f t="shared" si="1"/>
        <v>100</v>
      </c>
      <c r="L50" s="32">
        <f t="shared" si="2"/>
        <v>11400</v>
      </c>
      <c r="M50" s="32"/>
    </row>
    <row r="51" spans="1:13" s="44" customFormat="1" x14ac:dyDescent="0.25">
      <c r="A51" s="12" t="s">
        <v>32</v>
      </c>
      <c r="B51" s="13" t="s">
        <v>189</v>
      </c>
      <c r="C51" s="32"/>
      <c r="D51" s="31">
        <v>11400</v>
      </c>
      <c r="E51" s="32">
        <f>E52</f>
        <v>11400</v>
      </c>
      <c r="F51" s="32">
        <f t="shared" si="19"/>
        <v>0</v>
      </c>
      <c r="G51" s="32">
        <f t="shared" si="21"/>
        <v>100</v>
      </c>
      <c r="H51" s="32">
        <f t="shared" ref="H51:I51" si="26">H52</f>
        <v>11400</v>
      </c>
      <c r="I51" s="32">
        <f t="shared" si="26"/>
        <v>11400</v>
      </c>
      <c r="J51" s="32">
        <f t="shared" si="0"/>
        <v>0</v>
      </c>
      <c r="K51" s="32">
        <f t="shared" si="1"/>
        <v>100</v>
      </c>
      <c r="L51" s="32">
        <f t="shared" si="2"/>
        <v>11400</v>
      </c>
      <c r="M51" s="32"/>
    </row>
    <row r="52" spans="1:13" s="58" customFormat="1" x14ac:dyDescent="0.25">
      <c r="A52" s="10" t="s">
        <v>96</v>
      </c>
      <c r="B52" s="14" t="s">
        <v>190</v>
      </c>
      <c r="C52" s="35"/>
      <c r="D52" s="34"/>
      <c r="E52" s="35">
        <v>11400</v>
      </c>
      <c r="F52" s="35" t="s">
        <v>10</v>
      </c>
      <c r="G52" s="35" t="s">
        <v>10</v>
      </c>
      <c r="H52" s="35">
        <v>11400</v>
      </c>
      <c r="I52" s="35">
        <v>11400</v>
      </c>
      <c r="J52" s="35"/>
      <c r="K52" s="35"/>
      <c r="L52" s="35"/>
      <c r="M52" s="35"/>
    </row>
    <row r="53" spans="1:13" s="44" customFormat="1" ht="74.25" x14ac:dyDescent="0.25">
      <c r="A53" s="12" t="s">
        <v>56</v>
      </c>
      <c r="B53" s="13" t="s">
        <v>191</v>
      </c>
      <c r="C53" s="32"/>
      <c r="D53" s="31">
        <f>D54</f>
        <v>11600</v>
      </c>
      <c r="E53" s="31">
        <f>E54</f>
        <v>11600</v>
      </c>
      <c r="F53" s="32">
        <f t="shared" si="19"/>
        <v>0</v>
      </c>
      <c r="G53" s="32">
        <f t="shared" si="21"/>
        <v>100</v>
      </c>
      <c r="H53" s="31">
        <f>H54</f>
        <v>11600</v>
      </c>
      <c r="I53" s="32">
        <f>I54</f>
        <v>11600</v>
      </c>
      <c r="J53" s="32">
        <f t="shared" si="0"/>
        <v>0</v>
      </c>
      <c r="K53" s="32">
        <f t="shared" si="1"/>
        <v>100</v>
      </c>
      <c r="L53" s="32">
        <f t="shared" si="2"/>
        <v>11600</v>
      </c>
      <c r="M53" s="29"/>
    </row>
    <row r="54" spans="1:13" s="44" customFormat="1" x14ac:dyDescent="0.25">
      <c r="A54" s="12" t="s">
        <v>32</v>
      </c>
      <c r="B54" s="13" t="s">
        <v>192</v>
      </c>
      <c r="C54" s="32"/>
      <c r="D54" s="31">
        <v>11600</v>
      </c>
      <c r="E54" s="32">
        <f>E55</f>
        <v>11600</v>
      </c>
      <c r="F54" s="32">
        <f t="shared" si="19"/>
        <v>0</v>
      </c>
      <c r="G54" s="32">
        <f t="shared" si="21"/>
        <v>100</v>
      </c>
      <c r="H54" s="32">
        <f t="shared" ref="H54:I54" si="27">H55</f>
        <v>11600</v>
      </c>
      <c r="I54" s="32">
        <f t="shared" si="27"/>
        <v>11600</v>
      </c>
      <c r="J54" s="32">
        <f t="shared" si="0"/>
        <v>0</v>
      </c>
      <c r="K54" s="32">
        <f t="shared" si="1"/>
        <v>100</v>
      </c>
      <c r="L54" s="32">
        <f t="shared" si="2"/>
        <v>11600</v>
      </c>
      <c r="M54" s="29"/>
    </row>
    <row r="55" spans="1:13" s="58" customFormat="1" x14ac:dyDescent="0.25">
      <c r="A55" s="10" t="s">
        <v>96</v>
      </c>
      <c r="B55" s="14" t="s">
        <v>193</v>
      </c>
      <c r="C55" s="35"/>
      <c r="D55" s="34"/>
      <c r="E55" s="35">
        <v>11600</v>
      </c>
      <c r="F55" s="35" t="s">
        <v>10</v>
      </c>
      <c r="G55" s="35" t="s">
        <v>10</v>
      </c>
      <c r="H55" s="35">
        <v>11600</v>
      </c>
      <c r="I55" s="35">
        <v>11600</v>
      </c>
      <c r="J55" s="35"/>
      <c r="K55" s="35"/>
      <c r="L55" s="35"/>
      <c r="M55" s="37"/>
    </row>
    <row r="56" spans="1:13" s="44" customFormat="1" ht="116.25" x14ac:dyDescent="0.25">
      <c r="A56" s="12" t="s">
        <v>57</v>
      </c>
      <c r="B56" s="13" t="s">
        <v>194</v>
      </c>
      <c r="C56" s="32"/>
      <c r="D56" s="31">
        <f>D57</f>
        <v>11500</v>
      </c>
      <c r="E56" s="31">
        <f>E57</f>
        <v>11500</v>
      </c>
      <c r="F56" s="32">
        <f t="shared" si="19"/>
        <v>0</v>
      </c>
      <c r="G56" s="32">
        <f t="shared" si="21"/>
        <v>100</v>
      </c>
      <c r="H56" s="31">
        <f t="shared" ref="H56:I57" si="28">H57</f>
        <v>11500</v>
      </c>
      <c r="I56" s="32">
        <f t="shared" si="28"/>
        <v>11500</v>
      </c>
      <c r="J56" s="32">
        <f t="shared" si="0"/>
        <v>0</v>
      </c>
      <c r="K56" s="32">
        <f t="shared" si="1"/>
        <v>100</v>
      </c>
      <c r="L56" s="32">
        <f t="shared" si="2"/>
        <v>11500</v>
      </c>
      <c r="M56" s="29"/>
    </row>
    <row r="57" spans="1:13" s="44" customFormat="1" x14ac:dyDescent="0.25">
      <c r="A57" s="12" t="s">
        <v>32</v>
      </c>
      <c r="B57" s="13" t="s">
        <v>195</v>
      </c>
      <c r="C57" s="32"/>
      <c r="D57" s="32">
        <v>11500</v>
      </c>
      <c r="E57" s="32">
        <f>E58</f>
        <v>11500</v>
      </c>
      <c r="F57" s="32">
        <f t="shared" ref="F57" si="29">E57-D57</f>
        <v>0</v>
      </c>
      <c r="G57" s="32">
        <f t="shared" ref="G57" si="30">E57/D57*100</f>
        <v>100</v>
      </c>
      <c r="H57" s="32">
        <f t="shared" si="28"/>
        <v>11500</v>
      </c>
      <c r="I57" s="32">
        <f t="shared" si="28"/>
        <v>11500</v>
      </c>
      <c r="J57" s="32">
        <f t="shared" si="0"/>
        <v>0</v>
      </c>
      <c r="K57" s="32">
        <f t="shared" si="1"/>
        <v>100</v>
      </c>
      <c r="L57" s="32">
        <f t="shared" si="2"/>
        <v>11500</v>
      </c>
      <c r="M57" s="29"/>
    </row>
    <row r="58" spans="1:13" s="58" customFormat="1" x14ac:dyDescent="0.25">
      <c r="A58" s="67" t="s">
        <v>96</v>
      </c>
      <c r="B58" s="14" t="s">
        <v>196</v>
      </c>
      <c r="C58" s="35"/>
      <c r="D58" s="35"/>
      <c r="E58" s="35">
        <v>11500</v>
      </c>
      <c r="F58" s="35" t="s">
        <v>10</v>
      </c>
      <c r="G58" s="35" t="s">
        <v>10</v>
      </c>
      <c r="H58" s="35">
        <v>11500</v>
      </c>
      <c r="I58" s="35">
        <v>11500</v>
      </c>
      <c r="J58" s="35"/>
      <c r="K58" s="35"/>
      <c r="L58" s="35"/>
      <c r="M58" s="37"/>
    </row>
    <row r="59" spans="1:13" s="43" customFormat="1" x14ac:dyDescent="0.25">
      <c r="A59" s="72" t="s">
        <v>103</v>
      </c>
      <c r="B59" s="11" t="s">
        <v>197</v>
      </c>
      <c r="C59" s="29">
        <v>33961.49</v>
      </c>
      <c r="D59" s="29"/>
      <c r="E59" s="29">
        <v>0</v>
      </c>
      <c r="F59" s="29"/>
      <c r="G59" s="29"/>
      <c r="H59" s="29">
        <v>0</v>
      </c>
      <c r="I59" s="29">
        <v>0</v>
      </c>
      <c r="J59" s="29"/>
      <c r="K59" s="29"/>
      <c r="L59" s="29"/>
      <c r="M59" s="29"/>
    </row>
    <row r="60" spans="1:13" x14ac:dyDescent="0.25">
      <c r="A60" s="15" t="s">
        <v>58</v>
      </c>
      <c r="B60" s="11" t="s">
        <v>198</v>
      </c>
      <c r="C60" s="39">
        <v>1233962.51</v>
      </c>
      <c r="D60" s="39">
        <f>D61</f>
        <v>1261580</v>
      </c>
      <c r="E60" s="39">
        <f>E61</f>
        <v>1261580</v>
      </c>
      <c r="F60" s="29">
        <f>E60-D60</f>
        <v>0</v>
      </c>
      <c r="G60" s="29">
        <f>E60/D60*100</f>
        <v>100</v>
      </c>
      <c r="H60" s="39">
        <f t="shared" ref="H60:I60" si="31">H61</f>
        <v>1261580</v>
      </c>
      <c r="I60" s="39">
        <f t="shared" si="31"/>
        <v>1260600</v>
      </c>
      <c r="J60" s="29">
        <f t="shared" si="0"/>
        <v>-980</v>
      </c>
      <c r="K60" s="29">
        <f t="shared" si="1"/>
        <v>99.922319630938986</v>
      </c>
      <c r="L60" s="29">
        <f t="shared" si="2"/>
        <v>26637.489999999991</v>
      </c>
      <c r="M60" s="29">
        <f t="shared" si="3"/>
        <v>102.15869524269421</v>
      </c>
    </row>
    <row r="61" spans="1:13" x14ac:dyDescent="0.25">
      <c r="A61" s="72" t="s">
        <v>78</v>
      </c>
      <c r="B61" s="11" t="s">
        <v>199</v>
      </c>
      <c r="C61" s="39"/>
      <c r="D61" s="39">
        <f>D69+D62</f>
        <v>1261580</v>
      </c>
      <c r="E61" s="39">
        <f>E69+E62</f>
        <v>1261580</v>
      </c>
      <c r="F61" s="29">
        <f t="shared" ref="F61:F69" si="32">E61-D61</f>
        <v>0</v>
      </c>
      <c r="G61" s="29">
        <f t="shared" ref="G61" si="33">E61/D61*100</f>
        <v>100</v>
      </c>
      <c r="H61" s="39">
        <f t="shared" ref="H61:I61" si="34">H69+H62</f>
        <v>1261580</v>
      </c>
      <c r="I61" s="39">
        <f t="shared" si="34"/>
        <v>1260600</v>
      </c>
      <c r="J61" s="29"/>
      <c r="K61" s="29"/>
      <c r="L61" s="29"/>
      <c r="M61" s="29"/>
    </row>
    <row r="62" spans="1:13" s="43" customFormat="1" ht="42" x14ac:dyDescent="0.25">
      <c r="A62" s="68" t="s">
        <v>106</v>
      </c>
      <c r="B62" s="71" t="s">
        <v>200</v>
      </c>
      <c r="C62" s="39"/>
      <c r="D62" s="39">
        <f>D63</f>
        <v>1261580</v>
      </c>
      <c r="E62" s="39">
        <f>E63</f>
        <v>1261580</v>
      </c>
      <c r="F62" s="29"/>
      <c r="G62" s="29"/>
      <c r="H62" s="39">
        <f t="shared" ref="H62:I62" si="35">H63</f>
        <v>1261580</v>
      </c>
      <c r="I62" s="39">
        <f t="shared" si="35"/>
        <v>1260600</v>
      </c>
      <c r="J62" s="29"/>
      <c r="K62" s="29"/>
      <c r="L62" s="29"/>
      <c r="M62" s="29"/>
    </row>
    <row r="63" spans="1:13" s="44" customFormat="1" ht="21" x14ac:dyDescent="0.25">
      <c r="A63" s="69" t="s">
        <v>107</v>
      </c>
      <c r="B63" s="46" t="s">
        <v>340</v>
      </c>
      <c r="C63" s="41"/>
      <c r="D63" s="41">
        <f>D64+D67</f>
        <v>1261580</v>
      </c>
      <c r="E63" s="41">
        <f>E64+E67</f>
        <v>1261580</v>
      </c>
      <c r="F63" s="32"/>
      <c r="G63" s="32"/>
      <c r="H63" s="41">
        <f t="shared" ref="H63:I63" si="36">H64+H67</f>
        <v>1261580</v>
      </c>
      <c r="I63" s="41">
        <f t="shared" si="36"/>
        <v>1260600</v>
      </c>
      <c r="J63" s="32"/>
      <c r="K63" s="32"/>
      <c r="L63" s="32"/>
      <c r="M63" s="32"/>
    </row>
    <row r="64" spans="1:13" s="44" customFormat="1" ht="21" x14ac:dyDescent="0.25">
      <c r="A64" s="69" t="s">
        <v>108</v>
      </c>
      <c r="B64" s="46" t="s">
        <v>341</v>
      </c>
      <c r="C64" s="41"/>
      <c r="D64" s="41">
        <v>1260980</v>
      </c>
      <c r="E64" s="41">
        <f>E65+E66</f>
        <v>1260980</v>
      </c>
      <c r="F64" s="32"/>
      <c r="G64" s="32"/>
      <c r="H64" s="41">
        <f t="shared" ref="H64:I64" si="37">H65+H66</f>
        <v>1260980</v>
      </c>
      <c r="I64" s="41">
        <f t="shared" si="37"/>
        <v>1260000</v>
      </c>
      <c r="J64" s="32"/>
      <c r="K64" s="32"/>
      <c r="L64" s="32"/>
      <c r="M64" s="32"/>
    </row>
    <row r="65" spans="1:13" s="58" customFormat="1" x14ac:dyDescent="0.25">
      <c r="A65" s="73" t="s">
        <v>25</v>
      </c>
      <c r="B65" s="60" t="s">
        <v>348</v>
      </c>
      <c r="C65" s="36"/>
      <c r="D65" s="36"/>
      <c r="E65" s="36">
        <v>1260000</v>
      </c>
      <c r="F65" s="35"/>
      <c r="G65" s="35"/>
      <c r="H65" s="36">
        <v>1260000</v>
      </c>
      <c r="I65" s="36">
        <v>1260000</v>
      </c>
      <c r="J65" s="35"/>
      <c r="K65" s="35"/>
      <c r="L65" s="35"/>
      <c r="M65" s="35"/>
    </row>
    <row r="66" spans="1:13" s="58" customFormat="1" x14ac:dyDescent="0.25">
      <c r="A66" s="102" t="s">
        <v>53</v>
      </c>
      <c r="B66" s="60" t="s">
        <v>342</v>
      </c>
      <c r="C66" s="36"/>
      <c r="D66" s="36"/>
      <c r="E66" s="36">
        <v>980</v>
      </c>
      <c r="F66" s="35"/>
      <c r="G66" s="35"/>
      <c r="H66" s="36">
        <v>980</v>
      </c>
      <c r="I66" s="36">
        <v>0</v>
      </c>
      <c r="J66" s="35"/>
      <c r="K66" s="35"/>
      <c r="L66" s="35"/>
      <c r="M66" s="35"/>
    </row>
    <row r="67" spans="1:13" s="58" customFormat="1" ht="21" x14ac:dyDescent="0.25">
      <c r="A67" s="69" t="s">
        <v>108</v>
      </c>
      <c r="B67" s="46" t="s">
        <v>343</v>
      </c>
      <c r="C67" s="36"/>
      <c r="D67" s="36">
        <v>600</v>
      </c>
      <c r="E67" s="36">
        <f>E68</f>
        <v>600</v>
      </c>
      <c r="F67" s="35"/>
      <c r="G67" s="35"/>
      <c r="H67" s="36">
        <f t="shared" ref="H67:I67" si="38">H68</f>
        <v>600</v>
      </c>
      <c r="I67" s="36">
        <f t="shared" si="38"/>
        <v>600</v>
      </c>
      <c r="J67" s="35"/>
      <c r="K67" s="35"/>
      <c r="L67" s="35"/>
      <c r="M67" s="35"/>
    </row>
    <row r="68" spans="1:13" s="58" customFormat="1" x14ac:dyDescent="0.25">
      <c r="A68" s="102" t="s">
        <v>53</v>
      </c>
      <c r="B68" s="60" t="s">
        <v>344</v>
      </c>
      <c r="C68" s="36"/>
      <c r="D68" s="36"/>
      <c r="E68" s="36">
        <v>600</v>
      </c>
      <c r="F68" s="35"/>
      <c r="G68" s="35"/>
      <c r="H68" s="36">
        <v>600</v>
      </c>
      <c r="I68" s="36">
        <v>600</v>
      </c>
      <c r="J68" s="35"/>
      <c r="K68" s="35"/>
      <c r="L68" s="35"/>
      <c r="M68" s="35"/>
    </row>
    <row r="69" spans="1:13" ht="21.75" x14ac:dyDescent="0.25">
      <c r="A69" s="70" t="s">
        <v>79</v>
      </c>
      <c r="B69" s="11" t="s">
        <v>201</v>
      </c>
      <c r="C69" s="39"/>
      <c r="D69" s="39">
        <f>D70+D73</f>
        <v>0</v>
      </c>
      <c r="E69" s="39">
        <f>E70+E73</f>
        <v>0</v>
      </c>
      <c r="F69" s="29">
        <f t="shared" si="32"/>
        <v>0</v>
      </c>
      <c r="G69" s="29">
        <v>0</v>
      </c>
      <c r="H69" s="39">
        <f t="shared" ref="H69:I69" si="39">H70+H73</f>
        <v>0</v>
      </c>
      <c r="I69" s="39">
        <f t="shared" si="39"/>
        <v>0</v>
      </c>
      <c r="J69" s="29"/>
      <c r="K69" s="29"/>
      <c r="L69" s="29"/>
      <c r="M69" s="29"/>
    </row>
    <row r="70" spans="1:13" s="44" customFormat="1" ht="42.75" x14ac:dyDescent="0.25">
      <c r="A70" s="12" t="s">
        <v>59</v>
      </c>
      <c r="B70" s="13" t="s">
        <v>202</v>
      </c>
      <c r="C70" s="41"/>
      <c r="D70" s="41">
        <f t="shared" ref="D70:E70" si="40">D71</f>
        <v>0</v>
      </c>
      <c r="E70" s="41">
        <f t="shared" si="40"/>
        <v>0</v>
      </c>
      <c r="F70" s="32">
        <f t="shared" ref="F70:F71" si="41">E70-D70</f>
        <v>0</v>
      </c>
      <c r="G70" s="32">
        <v>0</v>
      </c>
      <c r="H70" s="41">
        <f t="shared" ref="H70:I71" si="42">H71</f>
        <v>0</v>
      </c>
      <c r="I70" s="41">
        <f t="shared" si="42"/>
        <v>0</v>
      </c>
      <c r="J70" s="29">
        <f t="shared" si="0"/>
        <v>0</v>
      </c>
      <c r="K70" s="32">
        <v>0</v>
      </c>
      <c r="L70" s="32">
        <f t="shared" si="2"/>
        <v>0</v>
      </c>
      <c r="M70" s="32"/>
    </row>
    <row r="71" spans="1:13" s="44" customFormat="1" ht="21.75" x14ac:dyDescent="0.25">
      <c r="A71" s="12" t="s">
        <v>50</v>
      </c>
      <c r="B71" s="13" t="s">
        <v>203</v>
      </c>
      <c r="C71" s="41"/>
      <c r="D71" s="41"/>
      <c r="E71" s="41">
        <f>E72</f>
        <v>0</v>
      </c>
      <c r="F71" s="32">
        <f t="shared" si="41"/>
        <v>0</v>
      </c>
      <c r="G71" s="32">
        <v>0</v>
      </c>
      <c r="H71" s="41">
        <f t="shared" si="42"/>
        <v>0</v>
      </c>
      <c r="I71" s="41">
        <f t="shared" si="42"/>
        <v>0</v>
      </c>
      <c r="J71" s="29">
        <f t="shared" si="0"/>
        <v>0</v>
      </c>
      <c r="K71" s="32">
        <v>0</v>
      </c>
      <c r="L71" s="32">
        <f t="shared" si="2"/>
        <v>0</v>
      </c>
      <c r="M71" s="32"/>
    </row>
    <row r="72" spans="1:13" s="58" customFormat="1" x14ac:dyDescent="0.25">
      <c r="A72" s="10" t="s">
        <v>48</v>
      </c>
      <c r="B72" s="14" t="s">
        <v>204</v>
      </c>
      <c r="C72" s="36"/>
      <c r="D72" s="36"/>
      <c r="E72" s="36"/>
      <c r="F72" s="32" t="s">
        <v>10</v>
      </c>
      <c r="G72" s="32">
        <v>0</v>
      </c>
      <c r="H72" s="36"/>
      <c r="I72" s="36"/>
      <c r="J72" s="37"/>
      <c r="K72" s="35"/>
      <c r="L72" s="35"/>
      <c r="M72" s="35"/>
    </row>
    <row r="73" spans="1:13" s="44" customFormat="1" ht="21.75" x14ac:dyDescent="0.25">
      <c r="A73" s="12" t="s">
        <v>80</v>
      </c>
      <c r="B73" s="13" t="s">
        <v>205</v>
      </c>
      <c r="C73" s="41"/>
      <c r="D73" s="40">
        <f>D74</f>
        <v>0</v>
      </c>
      <c r="E73" s="40">
        <f>E74</f>
        <v>0</v>
      </c>
      <c r="F73" s="32">
        <f t="shared" ref="F73:F74" si="43">E73-D73</f>
        <v>0</v>
      </c>
      <c r="G73" s="32">
        <v>0</v>
      </c>
      <c r="H73" s="40">
        <f t="shared" ref="H73:I73" si="44">H74</f>
        <v>0</v>
      </c>
      <c r="I73" s="40">
        <f t="shared" si="44"/>
        <v>0</v>
      </c>
      <c r="J73" s="29">
        <f t="shared" si="0"/>
        <v>0</v>
      </c>
      <c r="K73" s="32"/>
      <c r="L73" s="32">
        <f t="shared" si="2"/>
        <v>0</v>
      </c>
      <c r="M73" s="32"/>
    </row>
    <row r="74" spans="1:13" s="44" customFormat="1" ht="21.75" x14ac:dyDescent="0.25">
      <c r="A74" s="12" t="s">
        <v>50</v>
      </c>
      <c r="B74" s="13" t="s">
        <v>206</v>
      </c>
      <c r="C74" s="41"/>
      <c r="D74" s="40"/>
      <c r="E74" s="40">
        <f>E75+E76</f>
        <v>0</v>
      </c>
      <c r="F74" s="32">
        <f t="shared" si="43"/>
        <v>0</v>
      </c>
      <c r="G74" s="32">
        <v>0</v>
      </c>
      <c r="H74" s="40">
        <f>H75+H76</f>
        <v>0</v>
      </c>
      <c r="I74" s="40">
        <f>I75+I76</f>
        <v>0</v>
      </c>
      <c r="J74" s="29"/>
      <c r="K74" s="32"/>
      <c r="L74" s="32"/>
      <c r="M74" s="32"/>
    </row>
    <row r="75" spans="1:13" s="58" customFormat="1" x14ac:dyDescent="0.25">
      <c r="A75" s="10" t="s">
        <v>48</v>
      </c>
      <c r="B75" s="14" t="s">
        <v>207</v>
      </c>
      <c r="C75" s="36"/>
      <c r="D75" s="33"/>
      <c r="E75" s="33"/>
      <c r="F75" s="32" t="s">
        <v>10</v>
      </c>
      <c r="G75" s="32" t="s">
        <v>10</v>
      </c>
      <c r="H75" s="33"/>
      <c r="I75" s="36"/>
      <c r="J75" s="37"/>
      <c r="K75" s="35"/>
      <c r="L75" s="35"/>
      <c r="M75" s="35"/>
    </row>
    <row r="76" spans="1:13" s="58" customFormat="1" x14ac:dyDescent="0.25">
      <c r="A76" s="67" t="s">
        <v>97</v>
      </c>
      <c r="B76" s="14" t="s">
        <v>208</v>
      </c>
      <c r="C76" s="36"/>
      <c r="D76" s="33"/>
      <c r="E76" s="33"/>
      <c r="F76" s="32" t="s">
        <v>10</v>
      </c>
      <c r="G76" s="32" t="s">
        <v>10</v>
      </c>
      <c r="H76" s="33"/>
      <c r="I76" s="36"/>
      <c r="J76" s="37"/>
      <c r="K76" s="35"/>
      <c r="L76" s="35"/>
      <c r="M76" s="35"/>
    </row>
    <row r="77" spans="1:13" s="43" customFormat="1" x14ac:dyDescent="0.25">
      <c r="A77" s="74" t="s">
        <v>109</v>
      </c>
      <c r="B77" s="71" t="s">
        <v>209</v>
      </c>
      <c r="C77" s="38">
        <f>C79</f>
        <v>26200</v>
      </c>
      <c r="D77" s="38">
        <f>D79</f>
        <v>32900</v>
      </c>
      <c r="E77" s="38">
        <f>E79</f>
        <v>32900</v>
      </c>
      <c r="F77" s="29"/>
      <c r="G77" s="29"/>
      <c r="H77" s="38">
        <f>H79</f>
        <v>32900</v>
      </c>
      <c r="I77" s="38">
        <f>I79</f>
        <v>32900</v>
      </c>
      <c r="J77" s="29"/>
      <c r="K77" s="29"/>
      <c r="L77" s="29"/>
      <c r="M77" s="29"/>
    </row>
    <row r="78" spans="1:13" s="43" customFormat="1" x14ac:dyDescent="0.25">
      <c r="A78" s="98" t="s">
        <v>146</v>
      </c>
      <c r="B78" s="71"/>
      <c r="C78" s="38">
        <f>C77/C10*100</f>
        <v>0.57400632051504707</v>
      </c>
      <c r="D78" s="38">
        <f t="shared" ref="D78:E78" si="45">D77/D10*100</f>
        <v>0.66573090128223689</v>
      </c>
      <c r="E78" s="38">
        <f t="shared" si="45"/>
        <v>0.66573090128223689</v>
      </c>
      <c r="F78" s="29"/>
      <c r="G78" s="29"/>
      <c r="H78" s="38">
        <f t="shared" ref="H78" si="46">H77/H10*100</f>
        <v>0.66573090128223689</v>
      </c>
      <c r="I78" s="38">
        <f t="shared" ref="I78" si="47">I77/I10*100</f>
        <v>0.6820268935435001</v>
      </c>
      <c r="J78" s="29">
        <f t="shared" ref="J78" si="48">I78-H78</f>
        <v>1.6295992261263215E-2</v>
      </c>
      <c r="K78" s="32"/>
      <c r="L78" s="32">
        <f t="shared" ref="L78" si="49">I78-C78</f>
        <v>0.10802057302845303</v>
      </c>
      <c r="M78" s="32"/>
    </row>
    <row r="79" spans="1:13" s="43" customFormat="1" ht="21" x14ac:dyDescent="0.25">
      <c r="A79" s="68" t="s">
        <v>110</v>
      </c>
      <c r="B79" s="71" t="s">
        <v>210</v>
      </c>
      <c r="C79" s="39">
        <v>26200</v>
      </c>
      <c r="D79" s="38">
        <f t="shared" ref="D79:E82" si="50">D80</f>
        <v>32900</v>
      </c>
      <c r="E79" s="38">
        <f t="shared" si="50"/>
        <v>32900</v>
      </c>
      <c r="F79" s="29"/>
      <c r="G79" s="29"/>
      <c r="H79" s="38">
        <f t="shared" ref="H79:I82" si="51">H80</f>
        <v>32900</v>
      </c>
      <c r="I79" s="38">
        <f t="shared" si="51"/>
        <v>32900</v>
      </c>
      <c r="J79" s="29"/>
      <c r="K79" s="29"/>
      <c r="L79" s="29"/>
      <c r="M79" s="29"/>
    </row>
    <row r="80" spans="1:13" s="44" customFormat="1" ht="31.5" x14ac:dyDescent="0.25">
      <c r="A80" s="69" t="s">
        <v>111</v>
      </c>
      <c r="B80" s="46" t="s">
        <v>211</v>
      </c>
      <c r="C80" s="41"/>
      <c r="D80" s="40">
        <f t="shared" si="50"/>
        <v>32900</v>
      </c>
      <c r="E80" s="40">
        <f t="shared" si="50"/>
        <v>32900</v>
      </c>
      <c r="F80" s="32"/>
      <c r="G80" s="32"/>
      <c r="H80" s="40">
        <f t="shared" si="51"/>
        <v>32900</v>
      </c>
      <c r="I80" s="40">
        <f t="shared" si="51"/>
        <v>32900</v>
      </c>
      <c r="J80" s="29"/>
      <c r="K80" s="32"/>
      <c r="L80" s="32"/>
      <c r="M80" s="32"/>
    </row>
    <row r="81" spans="1:13" s="44" customFormat="1" ht="42" x14ac:dyDescent="0.25">
      <c r="A81" s="69" t="s">
        <v>106</v>
      </c>
      <c r="B81" s="46" t="s">
        <v>212</v>
      </c>
      <c r="C81" s="41"/>
      <c r="D81" s="40">
        <f t="shared" si="50"/>
        <v>32900</v>
      </c>
      <c r="E81" s="40">
        <f t="shared" si="50"/>
        <v>32900</v>
      </c>
      <c r="F81" s="32"/>
      <c r="G81" s="32"/>
      <c r="H81" s="40">
        <f t="shared" si="51"/>
        <v>32900</v>
      </c>
      <c r="I81" s="40">
        <f t="shared" si="51"/>
        <v>32900</v>
      </c>
      <c r="J81" s="29"/>
      <c r="K81" s="32"/>
      <c r="L81" s="32"/>
      <c r="M81" s="32"/>
    </row>
    <row r="82" spans="1:13" s="44" customFormat="1" ht="21" x14ac:dyDescent="0.25">
      <c r="A82" s="69" t="s">
        <v>112</v>
      </c>
      <c r="B82" s="46" t="s">
        <v>212</v>
      </c>
      <c r="C82" s="41"/>
      <c r="D82" s="40">
        <f t="shared" si="50"/>
        <v>32900</v>
      </c>
      <c r="E82" s="40">
        <f t="shared" si="50"/>
        <v>32900</v>
      </c>
      <c r="F82" s="32"/>
      <c r="G82" s="32"/>
      <c r="H82" s="40">
        <f t="shared" si="51"/>
        <v>32900</v>
      </c>
      <c r="I82" s="40">
        <f t="shared" si="51"/>
        <v>32900</v>
      </c>
      <c r="J82" s="29"/>
      <c r="K82" s="32"/>
      <c r="L82" s="32"/>
      <c r="M82" s="32"/>
    </row>
    <row r="83" spans="1:13" s="44" customFormat="1" ht="31.5" x14ac:dyDescent="0.25">
      <c r="A83" s="69" t="s">
        <v>113</v>
      </c>
      <c r="B83" s="46" t="s">
        <v>213</v>
      </c>
      <c r="C83" s="41"/>
      <c r="D83" s="40">
        <f>D84+D94+D88</f>
        <v>32900</v>
      </c>
      <c r="E83" s="40">
        <f>E84+E94+E88</f>
        <v>32900</v>
      </c>
      <c r="F83" s="32"/>
      <c r="G83" s="32"/>
      <c r="H83" s="40">
        <f t="shared" ref="H83:I83" si="52">H84+H94+H88</f>
        <v>32900</v>
      </c>
      <c r="I83" s="40">
        <f t="shared" si="52"/>
        <v>32900</v>
      </c>
      <c r="J83" s="29"/>
      <c r="K83" s="32"/>
      <c r="L83" s="32"/>
      <c r="M83" s="32"/>
    </row>
    <row r="84" spans="1:13" s="44" customFormat="1" ht="31.5" x14ac:dyDescent="0.25">
      <c r="A84" s="69" t="s">
        <v>114</v>
      </c>
      <c r="B84" s="46" t="s">
        <v>213</v>
      </c>
      <c r="C84" s="41"/>
      <c r="D84" s="40">
        <f>D85</f>
        <v>25900</v>
      </c>
      <c r="E84" s="40">
        <f>E85</f>
        <v>25900</v>
      </c>
      <c r="F84" s="32"/>
      <c r="G84" s="32"/>
      <c r="H84" s="40">
        <f t="shared" ref="H84:I84" si="53">H85</f>
        <v>25900</v>
      </c>
      <c r="I84" s="40">
        <f t="shared" si="53"/>
        <v>25900</v>
      </c>
      <c r="J84" s="29"/>
      <c r="K84" s="32"/>
      <c r="L84" s="32"/>
      <c r="M84" s="32"/>
    </row>
    <row r="85" spans="1:13" s="44" customFormat="1" ht="31.5" x14ac:dyDescent="0.25">
      <c r="A85" s="45" t="s">
        <v>115</v>
      </c>
      <c r="B85" s="46" t="s">
        <v>214</v>
      </c>
      <c r="C85" s="41"/>
      <c r="D85" s="40">
        <v>25900</v>
      </c>
      <c r="E85" s="40">
        <f>E86+E87</f>
        <v>25900</v>
      </c>
      <c r="F85" s="32"/>
      <c r="G85" s="32"/>
      <c r="H85" s="40">
        <f t="shared" ref="H85:I85" si="54">H86+H87</f>
        <v>25900</v>
      </c>
      <c r="I85" s="40">
        <f t="shared" si="54"/>
        <v>25900</v>
      </c>
      <c r="J85" s="29"/>
      <c r="K85" s="32"/>
      <c r="L85" s="32"/>
      <c r="M85" s="32"/>
    </row>
    <row r="86" spans="1:13" s="58" customFormat="1" x14ac:dyDescent="0.25">
      <c r="A86" s="57" t="s">
        <v>11</v>
      </c>
      <c r="B86" s="60" t="s">
        <v>215</v>
      </c>
      <c r="C86" s="36"/>
      <c r="D86" s="33"/>
      <c r="E86" s="33">
        <v>19892.47</v>
      </c>
      <c r="F86" s="35"/>
      <c r="G86" s="35"/>
      <c r="H86" s="33">
        <v>19892.47</v>
      </c>
      <c r="I86" s="36">
        <v>19892.47</v>
      </c>
      <c r="J86" s="37"/>
      <c r="K86" s="35"/>
      <c r="L86" s="35"/>
      <c r="M86" s="35"/>
    </row>
    <row r="87" spans="1:13" s="58" customFormat="1" ht="18" x14ac:dyDescent="0.25">
      <c r="A87" s="57" t="s">
        <v>116</v>
      </c>
      <c r="B87" s="60" t="s">
        <v>216</v>
      </c>
      <c r="C87" s="36"/>
      <c r="D87" s="33"/>
      <c r="E87" s="33">
        <v>6007.53</v>
      </c>
      <c r="F87" s="35"/>
      <c r="G87" s="35"/>
      <c r="H87" s="33">
        <v>6007.53</v>
      </c>
      <c r="I87" s="36">
        <v>6007.53</v>
      </c>
      <c r="J87" s="37"/>
      <c r="K87" s="35"/>
      <c r="L87" s="35"/>
      <c r="M87" s="35"/>
    </row>
    <row r="88" spans="1:13" s="44" customFormat="1" ht="31.5" x14ac:dyDescent="0.25">
      <c r="A88" s="90" t="s">
        <v>134</v>
      </c>
      <c r="B88" s="46" t="s">
        <v>217</v>
      </c>
      <c r="C88" s="41"/>
      <c r="D88" s="40"/>
      <c r="E88" s="40">
        <f>E89+E90+E91</f>
        <v>0</v>
      </c>
      <c r="F88" s="32"/>
      <c r="G88" s="32"/>
      <c r="H88" s="40">
        <f t="shared" ref="H88:I88" si="55">H89+H90+H91</f>
        <v>0</v>
      </c>
      <c r="I88" s="40">
        <f t="shared" si="55"/>
        <v>0</v>
      </c>
      <c r="J88" s="29"/>
      <c r="K88" s="32"/>
      <c r="L88" s="32"/>
      <c r="M88" s="32"/>
    </row>
    <row r="89" spans="1:13" s="58" customFormat="1" x14ac:dyDescent="0.25">
      <c r="A89" s="89" t="s">
        <v>13</v>
      </c>
      <c r="B89" s="60" t="s">
        <v>218</v>
      </c>
      <c r="C89" s="36"/>
      <c r="D89" s="33"/>
      <c r="E89" s="33"/>
      <c r="F89" s="35"/>
      <c r="G89" s="35"/>
      <c r="H89" s="33"/>
      <c r="I89" s="36"/>
      <c r="J89" s="37"/>
      <c r="K89" s="35"/>
      <c r="L89" s="35"/>
      <c r="M89" s="35"/>
    </row>
    <row r="90" spans="1:13" s="58" customFormat="1" x14ac:dyDescent="0.25">
      <c r="A90" s="89" t="s">
        <v>135</v>
      </c>
      <c r="B90" s="60" t="s">
        <v>219</v>
      </c>
      <c r="C90" s="36"/>
      <c r="D90" s="33"/>
      <c r="E90" s="33"/>
      <c r="F90" s="35"/>
      <c r="G90" s="35"/>
      <c r="H90" s="33"/>
      <c r="I90" s="36"/>
      <c r="J90" s="37"/>
      <c r="K90" s="35"/>
      <c r="L90" s="35"/>
      <c r="M90" s="35"/>
    </row>
    <row r="91" spans="1:13" s="58" customFormat="1" x14ac:dyDescent="0.25">
      <c r="A91" s="89" t="s">
        <v>98</v>
      </c>
      <c r="B91" s="60" t="s">
        <v>220</v>
      </c>
      <c r="C91" s="36"/>
      <c r="D91" s="33"/>
      <c r="E91" s="33"/>
      <c r="F91" s="35"/>
      <c r="G91" s="35"/>
      <c r="H91" s="33"/>
      <c r="I91" s="36"/>
      <c r="J91" s="37"/>
      <c r="K91" s="35"/>
      <c r="L91" s="35"/>
      <c r="M91" s="35"/>
    </row>
    <row r="92" spans="1:13" s="44" customFormat="1" ht="31.5" x14ac:dyDescent="0.25">
      <c r="A92" s="69" t="s">
        <v>117</v>
      </c>
      <c r="B92" s="46" t="s">
        <v>221</v>
      </c>
      <c r="C92" s="41"/>
      <c r="D92" s="40">
        <v>0</v>
      </c>
      <c r="E92" s="40">
        <f>E93</f>
        <v>0</v>
      </c>
      <c r="F92" s="32"/>
      <c r="G92" s="32"/>
      <c r="H92" s="40">
        <f t="shared" ref="H92:I92" si="56">H93</f>
        <v>0</v>
      </c>
      <c r="I92" s="40">
        <f t="shared" si="56"/>
        <v>0</v>
      </c>
      <c r="J92" s="29"/>
      <c r="K92" s="32"/>
      <c r="L92" s="32"/>
      <c r="M92" s="32"/>
    </row>
    <row r="93" spans="1:13" s="58" customFormat="1" x14ac:dyDescent="0.25">
      <c r="A93" s="73" t="s">
        <v>14</v>
      </c>
      <c r="B93" s="60" t="s">
        <v>222</v>
      </c>
      <c r="C93" s="36"/>
      <c r="D93" s="33"/>
      <c r="E93" s="33">
        <v>0</v>
      </c>
      <c r="F93" s="35"/>
      <c r="G93" s="35"/>
      <c r="H93" s="33"/>
      <c r="I93" s="36"/>
      <c r="J93" s="37"/>
      <c r="K93" s="35"/>
      <c r="L93" s="35"/>
      <c r="M93" s="35"/>
    </row>
    <row r="94" spans="1:13" s="44" customFormat="1" ht="31.5" x14ac:dyDescent="0.25">
      <c r="A94" s="45" t="s">
        <v>105</v>
      </c>
      <c r="B94" s="46" t="s">
        <v>223</v>
      </c>
      <c r="C94" s="41"/>
      <c r="D94" s="40">
        <v>7000</v>
      </c>
      <c r="E94" s="40">
        <f>E96+E97+E98+E95</f>
        <v>7000</v>
      </c>
      <c r="F94" s="32"/>
      <c r="G94" s="32"/>
      <c r="H94" s="40">
        <f t="shared" ref="H94:I94" si="57">H96+H97+H98+H95</f>
        <v>7000</v>
      </c>
      <c r="I94" s="40">
        <f t="shared" si="57"/>
        <v>7000</v>
      </c>
      <c r="J94" s="29"/>
      <c r="K94" s="32"/>
      <c r="L94" s="32"/>
      <c r="M94" s="32"/>
    </row>
    <row r="95" spans="1:13" s="44" customFormat="1" x14ac:dyDescent="0.25">
      <c r="A95" s="57" t="s">
        <v>350</v>
      </c>
      <c r="B95" s="60" t="s">
        <v>349</v>
      </c>
      <c r="C95" s="41"/>
      <c r="D95" s="40"/>
      <c r="E95" s="40">
        <v>3000</v>
      </c>
      <c r="F95" s="32"/>
      <c r="G95" s="32"/>
      <c r="H95" s="40">
        <v>3000</v>
      </c>
      <c r="I95" s="40">
        <v>3000</v>
      </c>
      <c r="J95" s="29"/>
      <c r="K95" s="32"/>
      <c r="L95" s="32"/>
      <c r="M95" s="32"/>
    </row>
    <row r="96" spans="1:13" s="58" customFormat="1" x14ac:dyDescent="0.25">
      <c r="A96" s="57" t="s">
        <v>25</v>
      </c>
      <c r="B96" s="60" t="s">
        <v>224</v>
      </c>
      <c r="C96" s="36"/>
      <c r="D96" s="33"/>
      <c r="E96" s="33">
        <v>0</v>
      </c>
      <c r="F96" s="35"/>
      <c r="G96" s="35"/>
      <c r="H96" s="33"/>
      <c r="I96" s="36"/>
      <c r="J96" s="37"/>
      <c r="K96" s="35"/>
      <c r="L96" s="35"/>
      <c r="M96" s="35"/>
    </row>
    <row r="97" spans="1:13" s="58" customFormat="1" ht="18" x14ac:dyDescent="0.25">
      <c r="A97" s="57" t="s">
        <v>18</v>
      </c>
      <c r="B97" s="60" t="s">
        <v>225</v>
      </c>
      <c r="C97" s="36"/>
      <c r="D97" s="33"/>
      <c r="E97" s="33"/>
      <c r="F97" s="35"/>
      <c r="G97" s="35"/>
      <c r="H97" s="33"/>
      <c r="I97" s="36"/>
      <c r="J97" s="37"/>
      <c r="K97" s="35"/>
      <c r="L97" s="35"/>
      <c r="M97" s="35"/>
    </row>
    <row r="98" spans="1:13" s="58" customFormat="1" ht="18" x14ac:dyDescent="0.25">
      <c r="A98" s="57" t="s">
        <v>16</v>
      </c>
      <c r="B98" s="60" t="s">
        <v>226</v>
      </c>
      <c r="C98" s="36"/>
      <c r="D98" s="33"/>
      <c r="E98" s="33">
        <v>4000</v>
      </c>
      <c r="F98" s="35"/>
      <c r="G98" s="35"/>
      <c r="H98" s="33">
        <v>4000</v>
      </c>
      <c r="I98" s="36">
        <v>4000</v>
      </c>
      <c r="J98" s="37"/>
      <c r="K98" s="35"/>
      <c r="L98" s="35"/>
      <c r="M98" s="35"/>
    </row>
    <row r="99" spans="1:13" ht="33" x14ac:dyDescent="0.25">
      <c r="A99" s="75" t="s">
        <v>33</v>
      </c>
      <c r="B99" s="16" t="s">
        <v>227</v>
      </c>
      <c r="C99" s="38">
        <f>C101+C106+C138</f>
        <v>259434.31</v>
      </c>
      <c r="D99" s="38">
        <f>D101+D106+D138</f>
        <v>938836.74</v>
      </c>
      <c r="E99" s="38">
        <f>E101+E106+E138</f>
        <v>938836.74</v>
      </c>
      <c r="F99" s="29">
        <f>E99-D99</f>
        <v>0</v>
      </c>
      <c r="G99" s="29">
        <f>E99/D99*100</f>
        <v>100</v>
      </c>
      <c r="H99" s="38">
        <f t="shared" ref="H99:I99" si="58">H101+H106+H138</f>
        <v>938836.74</v>
      </c>
      <c r="I99" s="38">
        <f t="shared" si="58"/>
        <v>938836.61</v>
      </c>
      <c r="J99" s="29">
        <f t="shared" si="0"/>
        <v>-0.13000000000465661</v>
      </c>
      <c r="K99" s="29">
        <f t="shared" ref="K99:K174" si="59">I99/H99*100</f>
        <v>99.999986153077046</v>
      </c>
      <c r="L99" s="29">
        <f t="shared" ref="L99:L183" si="60">I99-C99</f>
        <v>679402.3</v>
      </c>
      <c r="M99" s="29">
        <f t="shared" ref="M99:M183" si="61">I99/C99*100</f>
        <v>361.87835371505025</v>
      </c>
    </row>
    <row r="100" spans="1:13" x14ac:dyDescent="0.25">
      <c r="A100" s="99" t="s">
        <v>146</v>
      </c>
      <c r="B100" s="16"/>
      <c r="C100" s="38">
        <f>C99/C10*100</f>
        <v>5.6838524312389342</v>
      </c>
      <c r="D100" s="38">
        <f t="shared" ref="D100:E100" si="62">D99/D10*100</f>
        <v>18.997344348847331</v>
      </c>
      <c r="E100" s="38">
        <f t="shared" si="62"/>
        <v>18.997344348847331</v>
      </c>
      <c r="F100" s="29"/>
      <c r="G100" s="29"/>
      <c r="H100" s="38">
        <f t="shared" ref="H100" si="63">H99/H10*100</f>
        <v>18.997344348847331</v>
      </c>
      <c r="I100" s="38">
        <f t="shared" ref="I100" si="64">I99/I10*100</f>
        <v>19.462365248121902</v>
      </c>
      <c r="J100" s="29">
        <f t="shared" ref="J100" si="65">I100-H100</f>
        <v>0.46502089927457035</v>
      </c>
      <c r="K100" s="29">
        <f t="shared" ref="K100" si="66">I100/H100*100</f>
        <v>102.44782055183828</v>
      </c>
      <c r="L100" s="29">
        <f t="shared" ref="L100" si="67">I100-C100</f>
        <v>13.778512816882968</v>
      </c>
      <c r="M100" s="29">
        <f t="shared" ref="M100" si="68">I100/C100*100</f>
        <v>342.41503423197781</v>
      </c>
    </row>
    <row r="101" spans="1:13" s="43" customFormat="1" x14ac:dyDescent="0.25">
      <c r="A101" s="68" t="s">
        <v>118</v>
      </c>
      <c r="B101" s="16" t="s">
        <v>228</v>
      </c>
      <c r="C101" s="39">
        <v>10000</v>
      </c>
      <c r="D101" s="38">
        <f t="shared" ref="D101:E103" si="69">D102</f>
        <v>7000</v>
      </c>
      <c r="E101" s="38">
        <f t="shared" si="69"/>
        <v>7000</v>
      </c>
      <c r="F101" s="29"/>
      <c r="G101" s="29"/>
      <c r="H101" s="38">
        <f t="shared" ref="H101:I104" si="70">H102</f>
        <v>7000</v>
      </c>
      <c r="I101" s="38">
        <f t="shared" si="70"/>
        <v>7000</v>
      </c>
      <c r="J101" s="29"/>
      <c r="K101" s="29"/>
      <c r="L101" s="29"/>
      <c r="M101" s="29"/>
    </row>
    <row r="102" spans="1:13" s="44" customFormat="1" ht="21" x14ac:dyDescent="0.25">
      <c r="A102" s="69" t="s">
        <v>112</v>
      </c>
      <c r="B102" s="17" t="s">
        <v>229</v>
      </c>
      <c r="C102" s="41"/>
      <c r="D102" s="40">
        <f t="shared" si="69"/>
        <v>7000</v>
      </c>
      <c r="E102" s="40">
        <f t="shared" si="69"/>
        <v>7000</v>
      </c>
      <c r="F102" s="32"/>
      <c r="G102" s="32"/>
      <c r="H102" s="40">
        <f t="shared" si="70"/>
        <v>7000</v>
      </c>
      <c r="I102" s="40">
        <f t="shared" si="70"/>
        <v>7000</v>
      </c>
      <c r="J102" s="32"/>
      <c r="K102" s="32"/>
      <c r="L102" s="32"/>
      <c r="M102" s="32"/>
    </row>
    <row r="103" spans="1:13" s="44" customFormat="1" ht="21" x14ac:dyDescent="0.25">
      <c r="A103" s="69" t="s">
        <v>119</v>
      </c>
      <c r="B103" s="17" t="s">
        <v>230</v>
      </c>
      <c r="C103" s="41"/>
      <c r="D103" s="40">
        <f t="shared" si="69"/>
        <v>7000</v>
      </c>
      <c r="E103" s="40">
        <f t="shared" si="69"/>
        <v>7000</v>
      </c>
      <c r="F103" s="32"/>
      <c r="G103" s="32"/>
      <c r="H103" s="40">
        <f t="shared" si="70"/>
        <v>7000</v>
      </c>
      <c r="I103" s="40">
        <f t="shared" si="70"/>
        <v>7000</v>
      </c>
      <c r="J103" s="32"/>
      <c r="K103" s="32"/>
      <c r="L103" s="32"/>
      <c r="M103" s="32"/>
    </row>
    <row r="104" spans="1:13" s="44" customFormat="1" ht="31.5" x14ac:dyDescent="0.25">
      <c r="A104" s="76" t="s">
        <v>105</v>
      </c>
      <c r="B104" s="17" t="s">
        <v>231</v>
      </c>
      <c r="C104" s="41"/>
      <c r="D104" s="40">
        <v>7000</v>
      </c>
      <c r="E104" s="40">
        <f>E105</f>
        <v>7000</v>
      </c>
      <c r="F104" s="32"/>
      <c r="G104" s="32"/>
      <c r="H104" s="40">
        <f t="shared" si="70"/>
        <v>7000</v>
      </c>
      <c r="I104" s="40">
        <f t="shared" si="70"/>
        <v>7000</v>
      </c>
      <c r="J104" s="32"/>
      <c r="K104" s="32"/>
      <c r="L104" s="32"/>
      <c r="M104" s="32"/>
    </row>
    <row r="105" spans="1:13" s="58" customFormat="1" ht="18" x14ac:dyDescent="0.25">
      <c r="A105" s="57" t="s">
        <v>16</v>
      </c>
      <c r="B105" s="18" t="s">
        <v>232</v>
      </c>
      <c r="C105" s="36"/>
      <c r="D105" s="33"/>
      <c r="E105" s="33">
        <v>7000</v>
      </c>
      <c r="F105" s="35"/>
      <c r="G105" s="35"/>
      <c r="H105" s="33">
        <v>7000</v>
      </c>
      <c r="I105" s="33">
        <v>7000</v>
      </c>
      <c r="J105" s="35"/>
      <c r="K105" s="35"/>
      <c r="L105" s="35"/>
      <c r="M105" s="35"/>
    </row>
    <row r="106" spans="1:13" s="43" customFormat="1" ht="42" x14ac:dyDescent="0.25">
      <c r="A106" s="68" t="s">
        <v>120</v>
      </c>
      <c r="B106" s="16" t="s">
        <v>338</v>
      </c>
      <c r="C106" s="39">
        <v>180000</v>
      </c>
      <c r="D106" s="38">
        <f t="shared" ref="D106:F108" si="71">D107</f>
        <v>931836.74</v>
      </c>
      <c r="E106" s="38">
        <f t="shared" si="71"/>
        <v>931836.74</v>
      </c>
      <c r="F106" s="38">
        <f t="shared" si="71"/>
        <v>0</v>
      </c>
      <c r="G106" s="29"/>
      <c r="H106" s="38">
        <f t="shared" ref="H106:I108" si="72">H107</f>
        <v>931836.74</v>
      </c>
      <c r="I106" s="38">
        <f t="shared" si="72"/>
        <v>931836.61</v>
      </c>
      <c r="J106" s="29"/>
      <c r="K106" s="29"/>
      <c r="L106" s="29"/>
      <c r="M106" s="29"/>
    </row>
    <row r="107" spans="1:13" s="44" customFormat="1" ht="31.5" x14ac:dyDescent="0.25">
      <c r="A107" s="69" t="s">
        <v>111</v>
      </c>
      <c r="B107" s="17" t="s">
        <v>233</v>
      </c>
      <c r="C107" s="41"/>
      <c r="D107" s="40">
        <f t="shared" si="71"/>
        <v>931836.74</v>
      </c>
      <c r="E107" s="40">
        <f t="shared" si="71"/>
        <v>931836.74</v>
      </c>
      <c r="F107" s="32"/>
      <c r="G107" s="32"/>
      <c r="H107" s="40">
        <f t="shared" si="72"/>
        <v>931836.74</v>
      </c>
      <c r="I107" s="40">
        <f t="shared" si="72"/>
        <v>931836.61</v>
      </c>
      <c r="J107" s="32"/>
      <c r="K107" s="32"/>
      <c r="L107" s="32"/>
      <c r="M107" s="32"/>
    </row>
    <row r="108" spans="1:13" s="58" customFormat="1" ht="42" x14ac:dyDescent="0.25">
      <c r="A108" s="69" t="s">
        <v>106</v>
      </c>
      <c r="B108" s="17" t="s">
        <v>234</v>
      </c>
      <c r="C108" s="36"/>
      <c r="D108" s="33">
        <f t="shared" si="71"/>
        <v>931836.74</v>
      </c>
      <c r="E108" s="33">
        <f t="shared" si="71"/>
        <v>931836.74</v>
      </c>
      <c r="F108" s="32"/>
      <c r="G108" s="32"/>
      <c r="H108" s="33">
        <f t="shared" si="72"/>
        <v>931836.74</v>
      </c>
      <c r="I108" s="33">
        <f t="shared" si="72"/>
        <v>931836.61</v>
      </c>
      <c r="J108" s="35"/>
      <c r="K108" s="35"/>
      <c r="L108" s="35"/>
      <c r="M108" s="35"/>
    </row>
    <row r="109" spans="1:13" s="44" customFormat="1" ht="42" x14ac:dyDescent="0.25">
      <c r="A109" s="69" t="s">
        <v>121</v>
      </c>
      <c r="B109" s="17" t="s">
        <v>235</v>
      </c>
      <c r="C109" s="40"/>
      <c r="D109" s="40">
        <f>+D114+D119+D124+D135+D116+D120+D133</f>
        <v>931836.74</v>
      </c>
      <c r="E109" s="40">
        <f>+E114+E119+E124+E135+E116+E120+E133</f>
        <v>931836.74</v>
      </c>
      <c r="F109" s="32"/>
      <c r="G109" s="32"/>
      <c r="H109" s="40">
        <f t="shared" ref="H109:I109" si="73">+H114+H119+H124+H135+H116+H120+H133</f>
        <v>931836.74</v>
      </c>
      <c r="I109" s="40">
        <f t="shared" si="73"/>
        <v>931836.61</v>
      </c>
      <c r="J109" s="32"/>
      <c r="K109" s="32"/>
      <c r="L109" s="32"/>
      <c r="M109" s="32"/>
    </row>
    <row r="110" spans="1:13" s="44" customFormat="1" ht="42" x14ac:dyDescent="0.25">
      <c r="A110" s="69" t="s">
        <v>122</v>
      </c>
      <c r="B110" s="17" t="s">
        <v>236</v>
      </c>
      <c r="C110" s="40"/>
      <c r="D110" s="40"/>
      <c r="E110" s="40"/>
      <c r="F110" s="32"/>
      <c r="G110" s="32"/>
      <c r="H110" s="40">
        <f t="shared" ref="H110:I110" si="74">H111+H112+H113</f>
        <v>0</v>
      </c>
      <c r="I110" s="40">
        <f t="shared" si="74"/>
        <v>0</v>
      </c>
      <c r="J110" s="32"/>
      <c r="K110" s="32"/>
      <c r="L110" s="32"/>
      <c r="M110" s="32"/>
    </row>
    <row r="111" spans="1:13" s="58" customFormat="1" x14ac:dyDescent="0.25">
      <c r="A111" s="73" t="s">
        <v>15</v>
      </c>
      <c r="B111" s="18" t="s">
        <v>237</v>
      </c>
      <c r="C111" s="33"/>
      <c r="D111" s="33"/>
      <c r="E111" s="33"/>
      <c r="F111" s="35"/>
      <c r="G111" s="35"/>
      <c r="H111" s="33"/>
      <c r="I111" s="33"/>
      <c r="J111" s="35"/>
      <c r="K111" s="35"/>
      <c r="L111" s="35"/>
      <c r="M111" s="35"/>
    </row>
    <row r="112" spans="1:13" s="58" customFormat="1" x14ac:dyDescent="0.25">
      <c r="A112" s="73" t="s">
        <v>53</v>
      </c>
      <c r="B112" s="18" t="s">
        <v>238</v>
      </c>
      <c r="C112" s="33"/>
      <c r="D112" s="33"/>
      <c r="E112" s="33"/>
      <c r="F112" s="35"/>
      <c r="G112" s="35"/>
      <c r="H112" s="33"/>
      <c r="I112" s="33"/>
      <c r="J112" s="35"/>
      <c r="K112" s="35"/>
      <c r="L112" s="35"/>
      <c r="M112" s="35"/>
    </row>
    <row r="113" spans="1:13" s="58" customFormat="1" ht="18" x14ac:dyDescent="0.25">
      <c r="A113" s="73" t="s">
        <v>18</v>
      </c>
      <c r="B113" s="18" t="s">
        <v>239</v>
      </c>
      <c r="C113" s="33"/>
      <c r="D113" s="33"/>
      <c r="E113" s="33"/>
      <c r="F113" s="35"/>
      <c r="G113" s="35"/>
      <c r="H113" s="33"/>
      <c r="I113" s="33"/>
      <c r="J113" s="35"/>
      <c r="K113" s="35"/>
      <c r="L113" s="35"/>
      <c r="M113" s="35"/>
    </row>
    <row r="114" spans="1:13" s="44" customFormat="1" ht="31.5" x14ac:dyDescent="0.25">
      <c r="A114" s="45" t="s">
        <v>105</v>
      </c>
      <c r="B114" s="17" t="s">
        <v>240</v>
      </c>
      <c r="C114" s="40"/>
      <c r="D114" s="40"/>
      <c r="E114" s="40">
        <f>E115</f>
        <v>0</v>
      </c>
      <c r="F114" s="32"/>
      <c r="G114" s="32"/>
      <c r="H114" s="40">
        <f t="shared" ref="H114:I114" si="75">H115</f>
        <v>0</v>
      </c>
      <c r="I114" s="40">
        <f t="shared" si="75"/>
        <v>0</v>
      </c>
      <c r="J114" s="32"/>
      <c r="K114" s="32"/>
      <c r="L114" s="32"/>
      <c r="M114" s="32"/>
    </row>
    <row r="115" spans="1:13" s="63" customFormat="1" ht="11.25" x14ac:dyDescent="0.2">
      <c r="A115" s="57" t="s">
        <v>53</v>
      </c>
      <c r="B115" s="18" t="s">
        <v>241</v>
      </c>
      <c r="C115" s="61"/>
      <c r="D115" s="61"/>
      <c r="E115" s="33"/>
      <c r="F115" s="35"/>
      <c r="G115" s="35"/>
      <c r="H115" s="61"/>
      <c r="I115" s="61"/>
      <c r="J115" s="62"/>
      <c r="K115" s="62"/>
      <c r="L115" s="62"/>
      <c r="M115" s="62"/>
    </row>
    <row r="116" spans="1:13" s="50" customFormat="1" ht="31.5" x14ac:dyDescent="0.2">
      <c r="A116" s="90" t="s">
        <v>136</v>
      </c>
      <c r="B116" s="17" t="s">
        <v>242</v>
      </c>
      <c r="C116" s="48"/>
      <c r="D116" s="48">
        <f>D117</f>
        <v>0</v>
      </c>
      <c r="E116" s="48">
        <f>E117</f>
        <v>0</v>
      </c>
      <c r="F116" s="32"/>
      <c r="G116" s="32"/>
      <c r="H116" s="48">
        <f t="shared" ref="H116:I117" si="76">H117</f>
        <v>0</v>
      </c>
      <c r="I116" s="48">
        <f t="shared" si="76"/>
        <v>0</v>
      </c>
      <c r="J116" s="49"/>
      <c r="K116" s="49"/>
      <c r="L116" s="49"/>
      <c r="M116" s="49"/>
    </row>
    <row r="117" spans="1:13" s="63" customFormat="1" ht="31.5" x14ac:dyDescent="0.2">
      <c r="A117" s="90" t="s">
        <v>137</v>
      </c>
      <c r="B117" s="17" t="s">
        <v>243</v>
      </c>
      <c r="C117" s="61"/>
      <c r="D117" s="48"/>
      <c r="E117" s="48">
        <f>E118</f>
        <v>0</v>
      </c>
      <c r="F117" s="32"/>
      <c r="G117" s="32"/>
      <c r="H117" s="48">
        <f t="shared" si="76"/>
        <v>0</v>
      </c>
      <c r="I117" s="48">
        <f t="shared" si="76"/>
        <v>0</v>
      </c>
      <c r="J117" s="62"/>
      <c r="K117" s="62"/>
      <c r="L117" s="62"/>
      <c r="M117" s="62"/>
    </row>
    <row r="118" spans="1:13" s="63" customFormat="1" ht="18" x14ac:dyDescent="0.2">
      <c r="A118" s="89" t="s">
        <v>16</v>
      </c>
      <c r="B118" s="18" t="s">
        <v>244</v>
      </c>
      <c r="C118" s="61"/>
      <c r="D118" s="61"/>
      <c r="E118" s="61"/>
      <c r="F118" s="35"/>
      <c r="G118" s="35"/>
      <c r="H118" s="61"/>
      <c r="I118" s="61"/>
      <c r="J118" s="62"/>
      <c r="K118" s="62"/>
      <c r="L118" s="62"/>
      <c r="M118" s="62"/>
    </row>
    <row r="119" spans="1:13" s="63" customFormat="1" ht="11.25" x14ac:dyDescent="0.2">
      <c r="A119" s="90" t="s">
        <v>138</v>
      </c>
      <c r="B119" s="17" t="s">
        <v>245</v>
      </c>
      <c r="C119" s="61"/>
      <c r="D119" s="48">
        <f>D122</f>
        <v>0</v>
      </c>
      <c r="E119" s="48">
        <f>E122</f>
        <v>0</v>
      </c>
      <c r="F119" s="35"/>
      <c r="G119" s="35"/>
      <c r="H119" s="48">
        <f>H122</f>
        <v>0</v>
      </c>
      <c r="I119" s="48">
        <f>I122</f>
        <v>0</v>
      </c>
      <c r="J119" s="62"/>
      <c r="K119" s="62"/>
      <c r="L119" s="62"/>
      <c r="M119" s="62"/>
    </row>
    <row r="120" spans="1:13" s="63" customFormat="1" ht="42" x14ac:dyDescent="0.2">
      <c r="A120" s="90" t="s">
        <v>139</v>
      </c>
      <c r="B120" s="17" t="s">
        <v>345</v>
      </c>
      <c r="C120" s="61"/>
      <c r="D120" s="48">
        <v>50000</v>
      </c>
      <c r="E120" s="48">
        <f>E121</f>
        <v>50000</v>
      </c>
      <c r="F120" s="35"/>
      <c r="G120" s="35"/>
      <c r="H120" s="48">
        <f t="shared" ref="H120:I120" si="77">H121</f>
        <v>50000</v>
      </c>
      <c r="I120" s="48">
        <f t="shared" si="77"/>
        <v>50000</v>
      </c>
      <c r="J120" s="62"/>
      <c r="K120" s="62"/>
      <c r="L120" s="62"/>
      <c r="M120" s="62"/>
    </row>
    <row r="121" spans="1:13" s="63" customFormat="1" ht="11.25" x14ac:dyDescent="0.2">
      <c r="A121" s="89" t="s">
        <v>53</v>
      </c>
      <c r="B121" s="18" t="s">
        <v>351</v>
      </c>
      <c r="C121" s="61"/>
      <c r="D121" s="48">
        <v>50000</v>
      </c>
      <c r="E121" s="48">
        <v>50000</v>
      </c>
      <c r="F121" s="35"/>
      <c r="G121" s="35"/>
      <c r="H121" s="48">
        <v>50000</v>
      </c>
      <c r="I121" s="48">
        <v>50000</v>
      </c>
      <c r="J121" s="62"/>
      <c r="K121" s="62"/>
      <c r="L121" s="62"/>
      <c r="M121" s="62"/>
    </row>
    <row r="122" spans="1:13" s="63" customFormat="1" ht="42" x14ac:dyDescent="0.2">
      <c r="A122" s="90" t="s">
        <v>139</v>
      </c>
      <c r="B122" s="17" t="s">
        <v>246</v>
      </c>
      <c r="C122" s="61"/>
      <c r="D122" s="61"/>
      <c r="E122" s="48">
        <f>E123</f>
        <v>0</v>
      </c>
      <c r="F122" s="35"/>
      <c r="G122" s="35"/>
      <c r="H122" s="48">
        <f t="shared" ref="H122:I122" si="78">H123</f>
        <v>0</v>
      </c>
      <c r="I122" s="48">
        <f t="shared" si="78"/>
        <v>0</v>
      </c>
      <c r="J122" s="62"/>
      <c r="K122" s="62"/>
      <c r="L122" s="62"/>
      <c r="M122" s="62"/>
    </row>
    <row r="123" spans="1:13" s="63" customFormat="1" ht="27" x14ac:dyDescent="0.2">
      <c r="A123" s="89" t="s">
        <v>140</v>
      </c>
      <c r="B123" s="18" t="s">
        <v>247</v>
      </c>
      <c r="C123" s="61"/>
      <c r="D123" s="61"/>
      <c r="E123" s="61"/>
      <c r="F123" s="35"/>
      <c r="G123" s="35"/>
      <c r="H123" s="61"/>
      <c r="I123" s="61"/>
      <c r="J123" s="62"/>
      <c r="K123" s="62"/>
      <c r="L123" s="62"/>
      <c r="M123" s="62"/>
    </row>
    <row r="124" spans="1:13" s="79" customFormat="1" ht="39.75" customHeight="1" x14ac:dyDescent="0.2">
      <c r="A124" s="77" t="s">
        <v>81</v>
      </c>
      <c r="B124" s="13" t="s">
        <v>248</v>
      </c>
      <c r="C124" s="78"/>
      <c r="D124" s="78">
        <f>D125+D131</f>
        <v>825611.74</v>
      </c>
      <c r="E124" s="78">
        <f>E125+E131</f>
        <v>825611.74</v>
      </c>
      <c r="F124" s="32">
        <f t="shared" ref="F124:F125" si="79">E124-D124</f>
        <v>0</v>
      </c>
      <c r="G124" s="32">
        <f t="shared" ref="G124:G125" si="80">E124/D124*100</f>
        <v>100</v>
      </c>
      <c r="H124" s="78">
        <f t="shared" ref="H124:I124" si="81">H125+H131</f>
        <v>825611.74</v>
      </c>
      <c r="I124" s="78">
        <f t="shared" si="81"/>
        <v>825611.74</v>
      </c>
      <c r="J124" s="49"/>
      <c r="K124" s="49"/>
      <c r="L124" s="49"/>
      <c r="M124" s="49"/>
    </row>
    <row r="125" spans="1:13" s="50" customFormat="1" ht="31.5" x14ac:dyDescent="0.2">
      <c r="A125" s="45" t="s">
        <v>82</v>
      </c>
      <c r="B125" s="13" t="s">
        <v>249</v>
      </c>
      <c r="C125" s="48"/>
      <c r="D125" s="48">
        <v>725611.74</v>
      </c>
      <c r="E125" s="48">
        <f>E126+E127+E129+E128+E130</f>
        <v>725611.74</v>
      </c>
      <c r="F125" s="32">
        <f t="shared" si="79"/>
        <v>0</v>
      </c>
      <c r="G125" s="32">
        <f t="shared" si="80"/>
        <v>100</v>
      </c>
      <c r="H125" s="48">
        <f t="shared" ref="H125:I125" si="82">H126+H127+H129+H128+H130</f>
        <v>725611.74</v>
      </c>
      <c r="I125" s="48">
        <f t="shared" si="82"/>
        <v>725611.74</v>
      </c>
      <c r="J125" s="49"/>
      <c r="K125" s="49"/>
      <c r="L125" s="49"/>
      <c r="M125" s="49"/>
    </row>
    <row r="126" spans="1:13" s="63" customFormat="1" ht="11.25" x14ac:dyDescent="0.2">
      <c r="A126" s="57" t="s">
        <v>15</v>
      </c>
      <c r="B126" s="14" t="s">
        <v>250</v>
      </c>
      <c r="C126" s="61"/>
      <c r="D126" s="61"/>
      <c r="E126" s="61"/>
      <c r="F126" s="62"/>
      <c r="G126" s="62"/>
      <c r="H126" s="61"/>
      <c r="I126" s="61"/>
      <c r="J126" s="62"/>
      <c r="K126" s="62"/>
      <c r="L126" s="62"/>
      <c r="M126" s="62"/>
    </row>
    <row r="127" spans="1:13" s="63" customFormat="1" ht="11.25" x14ac:dyDescent="0.2">
      <c r="A127" s="57" t="s">
        <v>19</v>
      </c>
      <c r="B127" s="14" t="s">
        <v>251</v>
      </c>
      <c r="C127" s="61"/>
      <c r="D127" s="61"/>
      <c r="E127" s="61"/>
      <c r="F127" s="62"/>
      <c r="G127" s="62"/>
      <c r="H127" s="61"/>
      <c r="I127" s="61"/>
      <c r="J127" s="62"/>
      <c r="K127" s="62"/>
      <c r="L127" s="62"/>
      <c r="M127" s="62"/>
    </row>
    <row r="128" spans="1:13" s="63" customFormat="1" ht="18" x14ac:dyDescent="0.2">
      <c r="A128" s="57" t="s">
        <v>99</v>
      </c>
      <c r="B128" s="14" t="s">
        <v>252</v>
      </c>
      <c r="C128" s="61"/>
      <c r="D128" s="61"/>
      <c r="E128" s="61">
        <v>725611.74</v>
      </c>
      <c r="F128" s="62"/>
      <c r="G128" s="62"/>
      <c r="H128" s="61">
        <v>725611.74</v>
      </c>
      <c r="I128" s="61">
        <v>725611.74</v>
      </c>
      <c r="J128" s="62"/>
      <c r="K128" s="62"/>
      <c r="L128" s="62"/>
      <c r="M128" s="62"/>
    </row>
    <row r="129" spans="1:13" s="63" customFormat="1" ht="11.25" x14ac:dyDescent="0.2">
      <c r="A129" s="57" t="s">
        <v>98</v>
      </c>
      <c r="B129" s="14" t="s">
        <v>253</v>
      </c>
      <c r="C129" s="61"/>
      <c r="D129" s="61"/>
      <c r="E129" s="61"/>
      <c r="F129" s="62"/>
      <c r="G129" s="62"/>
      <c r="H129" s="61"/>
      <c r="I129" s="61"/>
      <c r="J129" s="62"/>
      <c r="K129" s="62"/>
      <c r="L129" s="62"/>
      <c r="M129" s="62"/>
    </row>
    <row r="130" spans="1:13" s="63" customFormat="1" ht="18" x14ac:dyDescent="0.2">
      <c r="A130" s="57" t="s">
        <v>16</v>
      </c>
      <c r="B130" s="14" t="s">
        <v>254</v>
      </c>
      <c r="C130" s="61"/>
      <c r="D130" s="61"/>
      <c r="E130" s="61"/>
      <c r="F130" s="62"/>
      <c r="G130" s="62"/>
      <c r="H130" s="61"/>
      <c r="I130" s="61"/>
      <c r="J130" s="62"/>
      <c r="K130" s="62"/>
      <c r="L130" s="62"/>
      <c r="M130" s="62"/>
    </row>
    <row r="131" spans="1:13" s="50" customFormat="1" ht="45" x14ac:dyDescent="0.2">
      <c r="A131" s="53" t="s">
        <v>83</v>
      </c>
      <c r="B131" s="13" t="s">
        <v>255</v>
      </c>
      <c r="C131" s="48"/>
      <c r="D131" s="48">
        <v>100000</v>
      </c>
      <c r="E131" s="48">
        <f>E132</f>
        <v>100000</v>
      </c>
      <c r="F131" s="49"/>
      <c r="G131" s="49"/>
      <c r="H131" s="48">
        <f t="shared" ref="H131:I131" si="83">H132</f>
        <v>100000</v>
      </c>
      <c r="I131" s="48">
        <f t="shared" si="83"/>
        <v>100000</v>
      </c>
      <c r="J131" s="49"/>
      <c r="K131" s="49"/>
      <c r="L131" s="49"/>
      <c r="M131" s="49"/>
    </row>
    <row r="132" spans="1:13" s="63" customFormat="1" ht="11.25" x14ac:dyDescent="0.2">
      <c r="A132" s="80" t="s">
        <v>98</v>
      </c>
      <c r="B132" s="14" t="s">
        <v>256</v>
      </c>
      <c r="C132" s="61"/>
      <c r="D132" s="61"/>
      <c r="E132" s="61">
        <v>100000</v>
      </c>
      <c r="F132" s="62"/>
      <c r="G132" s="62"/>
      <c r="H132" s="61">
        <v>100000</v>
      </c>
      <c r="I132" s="61">
        <v>100000</v>
      </c>
      <c r="J132" s="62"/>
      <c r="K132" s="62"/>
      <c r="L132" s="62"/>
      <c r="M132" s="62"/>
    </row>
    <row r="133" spans="1:13" s="50" customFormat="1" ht="32.25" customHeight="1" x14ac:dyDescent="0.2">
      <c r="A133" s="68" t="s">
        <v>123</v>
      </c>
      <c r="B133" s="46" t="s">
        <v>346</v>
      </c>
      <c r="C133" s="48"/>
      <c r="D133" s="48">
        <f>D134</f>
        <v>50000</v>
      </c>
      <c r="E133" s="48">
        <f>E134</f>
        <v>50000</v>
      </c>
      <c r="F133" s="49"/>
      <c r="G133" s="49"/>
      <c r="H133" s="48">
        <f t="shared" ref="H133:I133" si="84">H134</f>
        <v>50000</v>
      </c>
      <c r="I133" s="48">
        <f t="shared" si="84"/>
        <v>50000</v>
      </c>
      <c r="J133" s="49"/>
      <c r="K133" s="49"/>
      <c r="L133" s="49"/>
      <c r="M133" s="49"/>
    </row>
    <row r="134" spans="1:13" s="58" customFormat="1" x14ac:dyDescent="0.25">
      <c r="A134" s="81" t="s">
        <v>53</v>
      </c>
      <c r="B134" s="14" t="s">
        <v>347</v>
      </c>
      <c r="C134" s="36"/>
      <c r="D134" s="36">
        <v>50000</v>
      </c>
      <c r="E134" s="36">
        <v>50000</v>
      </c>
      <c r="F134" s="35"/>
      <c r="G134" s="35"/>
      <c r="H134" s="36">
        <v>50000</v>
      </c>
      <c r="I134" s="36">
        <v>50000</v>
      </c>
      <c r="J134" s="35"/>
      <c r="K134" s="35"/>
      <c r="L134" s="35"/>
      <c r="M134" s="37"/>
    </row>
    <row r="135" spans="1:13" s="87" customFormat="1" ht="52.5" x14ac:dyDescent="0.25">
      <c r="A135" s="68" t="s">
        <v>124</v>
      </c>
      <c r="B135" s="71" t="s">
        <v>257</v>
      </c>
      <c r="C135" s="86"/>
      <c r="D135" s="39">
        <f>D136</f>
        <v>6225</v>
      </c>
      <c r="E135" s="39">
        <f>E136</f>
        <v>6225</v>
      </c>
      <c r="F135" s="37"/>
      <c r="G135" s="37"/>
      <c r="H135" s="39">
        <f t="shared" ref="H135:I136" si="85">H136</f>
        <v>6225</v>
      </c>
      <c r="I135" s="39">
        <f t="shared" si="85"/>
        <v>6224.87</v>
      </c>
      <c r="J135" s="37"/>
      <c r="K135" s="37"/>
      <c r="L135" s="37"/>
      <c r="M135" s="37"/>
    </row>
    <row r="136" spans="1:13" ht="31.5" x14ac:dyDescent="0.25">
      <c r="A136" s="45" t="s">
        <v>105</v>
      </c>
      <c r="B136" s="46" t="s">
        <v>258</v>
      </c>
      <c r="C136" s="41"/>
      <c r="D136" s="41">
        <v>6225</v>
      </c>
      <c r="E136" s="41">
        <f>E137</f>
        <v>6225</v>
      </c>
      <c r="F136" s="29"/>
      <c r="G136" s="29"/>
      <c r="H136" s="41">
        <f t="shared" si="85"/>
        <v>6225</v>
      </c>
      <c r="I136" s="41">
        <f t="shared" si="85"/>
        <v>6224.87</v>
      </c>
      <c r="J136" s="32"/>
      <c r="K136" s="32"/>
      <c r="L136" s="32"/>
      <c r="M136" s="29"/>
    </row>
    <row r="137" spans="1:13" s="58" customFormat="1" ht="17.25" customHeight="1" x14ac:dyDescent="0.25">
      <c r="A137" s="57" t="s">
        <v>125</v>
      </c>
      <c r="B137" s="60" t="s">
        <v>259</v>
      </c>
      <c r="C137" s="36"/>
      <c r="D137" s="34"/>
      <c r="E137" s="34">
        <v>6225</v>
      </c>
      <c r="F137" s="37"/>
      <c r="G137" s="37"/>
      <c r="H137" s="34">
        <v>6225</v>
      </c>
      <c r="I137" s="34">
        <v>6224.87</v>
      </c>
      <c r="J137" s="35"/>
      <c r="K137" s="35"/>
      <c r="L137" s="35"/>
      <c r="M137" s="37"/>
    </row>
    <row r="138" spans="1:13" x14ac:dyDescent="0.25">
      <c r="A138" s="15" t="s">
        <v>22</v>
      </c>
      <c r="B138" s="11" t="s">
        <v>260</v>
      </c>
      <c r="C138" s="39">
        <v>69434.31</v>
      </c>
      <c r="D138" s="38">
        <f>D140</f>
        <v>0</v>
      </c>
      <c r="E138" s="38">
        <f>E139</f>
        <v>0</v>
      </c>
      <c r="F138" s="29">
        <f>E138-D138</f>
        <v>0</v>
      </c>
      <c r="G138" s="29">
        <v>0</v>
      </c>
      <c r="H138" s="38">
        <f t="shared" ref="H138:I141" si="86">H139</f>
        <v>0</v>
      </c>
      <c r="I138" s="38">
        <f t="shared" si="86"/>
        <v>0</v>
      </c>
      <c r="J138" s="29">
        <f t="shared" ref="J138:J217" si="87">I138-H138</f>
        <v>0</v>
      </c>
      <c r="K138" s="29">
        <v>0</v>
      </c>
      <c r="L138" s="29">
        <f t="shared" si="60"/>
        <v>-69434.31</v>
      </c>
      <c r="M138" s="29"/>
    </row>
    <row r="139" spans="1:13" s="44" customFormat="1" ht="22.5" x14ac:dyDescent="0.25">
      <c r="A139" s="55" t="s">
        <v>84</v>
      </c>
      <c r="B139" s="13" t="s">
        <v>261</v>
      </c>
      <c r="C139" s="41"/>
      <c r="D139" s="40">
        <f>D140</f>
        <v>0</v>
      </c>
      <c r="E139" s="40">
        <f>E140</f>
        <v>0</v>
      </c>
      <c r="F139" s="32"/>
      <c r="G139" s="32"/>
      <c r="H139" s="40">
        <f t="shared" si="86"/>
        <v>0</v>
      </c>
      <c r="I139" s="40">
        <f t="shared" si="86"/>
        <v>0</v>
      </c>
      <c r="J139" s="32"/>
      <c r="K139" s="32"/>
      <c r="L139" s="32"/>
      <c r="M139" s="32"/>
    </row>
    <row r="140" spans="1:13" ht="32.25" x14ac:dyDescent="0.25">
      <c r="A140" s="12" t="s">
        <v>23</v>
      </c>
      <c r="B140" s="13" t="s">
        <v>262</v>
      </c>
      <c r="C140" s="41"/>
      <c r="D140" s="41">
        <f t="shared" ref="D140" si="88">D141</f>
        <v>0</v>
      </c>
      <c r="E140" s="41">
        <f>E141</f>
        <v>0</v>
      </c>
      <c r="F140" s="32">
        <f>E140-D140</f>
        <v>0</v>
      </c>
      <c r="G140" s="32">
        <v>0</v>
      </c>
      <c r="H140" s="41">
        <f t="shared" si="86"/>
        <v>0</v>
      </c>
      <c r="I140" s="41">
        <f t="shared" si="86"/>
        <v>0</v>
      </c>
      <c r="J140" s="32">
        <f t="shared" si="87"/>
        <v>0</v>
      </c>
      <c r="K140" s="32">
        <v>0</v>
      </c>
      <c r="L140" s="32">
        <f t="shared" si="60"/>
        <v>0</v>
      </c>
      <c r="M140" s="29"/>
    </row>
    <row r="141" spans="1:13" ht="31.5" x14ac:dyDescent="0.25">
      <c r="A141" s="56" t="s">
        <v>60</v>
      </c>
      <c r="B141" s="13" t="s">
        <v>263</v>
      </c>
      <c r="C141" s="41"/>
      <c r="D141" s="41"/>
      <c r="E141" s="41">
        <f>E142+E143+E144</f>
        <v>0</v>
      </c>
      <c r="F141" s="32"/>
      <c r="G141" s="32"/>
      <c r="H141" s="41">
        <f t="shared" si="86"/>
        <v>0</v>
      </c>
      <c r="I141" s="41">
        <f t="shared" si="86"/>
        <v>0</v>
      </c>
      <c r="J141" s="32"/>
      <c r="K141" s="32"/>
      <c r="L141" s="32"/>
      <c r="M141" s="29"/>
    </row>
    <row r="142" spans="1:13" s="58" customFormat="1" x14ac:dyDescent="0.25">
      <c r="A142" s="64" t="s">
        <v>148</v>
      </c>
      <c r="B142" s="14" t="s">
        <v>264</v>
      </c>
      <c r="C142" s="36"/>
      <c r="D142" s="36"/>
      <c r="E142" s="36"/>
      <c r="F142" s="35"/>
      <c r="G142" s="35"/>
      <c r="H142" s="36"/>
      <c r="I142" s="36"/>
      <c r="J142" s="35"/>
      <c r="K142" s="35"/>
      <c r="L142" s="35"/>
      <c r="M142" s="37"/>
    </row>
    <row r="143" spans="1:13" s="58" customFormat="1" ht="18" x14ac:dyDescent="0.25">
      <c r="A143" s="64" t="s">
        <v>18</v>
      </c>
      <c r="B143" s="14" t="s">
        <v>265</v>
      </c>
      <c r="C143" s="36"/>
      <c r="D143" s="36"/>
      <c r="E143" s="36"/>
      <c r="F143" s="35"/>
      <c r="G143" s="35"/>
      <c r="H143" s="36"/>
      <c r="I143" s="36"/>
      <c r="J143" s="35"/>
      <c r="K143" s="35"/>
      <c r="L143" s="35"/>
      <c r="M143" s="37"/>
    </row>
    <row r="144" spans="1:13" s="58" customFormat="1" ht="18" x14ac:dyDescent="0.25">
      <c r="A144" s="64" t="s">
        <v>16</v>
      </c>
      <c r="B144" s="14" t="s">
        <v>266</v>
      </c>
      <c r="C144" s="36"/>
      <c r="D144" s="36"/>
      <c r="E144" s="36"/>
      <c r="F144" s="35"/>
      <c r="G144" s="35"/>
      <c r="H144" s="36"/>
      <c r="I144" s="36"/>
      <c r="J144" s="35"/>
      <c r="K144" s="35"/>
      <c r="L144" s="35"/>
      <c r="M144" s="37"/>
    </row>
    <row r="145" spans="1:13" x14ac:dyDescent="0.25">
      <c r="A145" s="15" t="s">
        <v>20</v>
      </c>
      <c r="B145" s="11" t="s">
        <v>267</v>
      </c>
      <c r="C145" s="38">
        <f>C147+C153+C158+C168</f>
        <v>0</v>
      </c>
      <c r="D145" s="38">
        <f>D147+D153+D158+D168</f>
        <v>119500</v>
      </c>
      <c r="E145" s="38">
        <f>E147+E153+E158+E168</f>
        <v>119500</v>
      </c>
      <c r="F145" s="29">
        <f>E145-D145</f>
        <v>0</v>
      </c>
      <c r="G145" s="29">
        <f>E145/D145*100</f>
        <v>100</v>
      </c>
      <c r="H145" s="38">
        <f t="shared" ref="H145:I145" si="89">H147+H153+H158+H168</f>
        <v>119500</v>
      </c>
      <c r="I145" s="38">
        <f t="shared" si="89"/>
        <v>35152.199999999997</v>
      </c>
      <c r="J145" s="29">
        <f t="shared" si="87"/>
        <v>-84347.8</v>
      </c>
      <c r="K145" s="29">
        <f t="shared" si="59"/>
        <v>29.416066945606694</v>
      </c>
      <c r="L145" s="29">
        <f t="shared" si="60"/>
        <v>35152.199999999997</v>
      </c>
      <c r="M145" s="29">
        <v>0</v>
      </c>
    </row>
    <row r="146" spans="1:13" x14ac:dyDescent="0.25">
      <c r="A146" s="100" t="s">
        <v>146</v>
      </c>
      <c r="B146" s="11"/>
      <c r="C146" s="38">
        <f>C145/C10*100</f>
        <v>0</v>
      </c>
      <c r="D146" s="38">
        <f t="shared" ref="D146:E146" si="90">D145/D10*100</f>
        <v>2.4180803253260583</v>
      </c>
      <c r="E146" s="38">
        <f t="shared" si="90"/>
        <v>2.4180803253260583</v>
      </c>
      <c r="F146" s="29"/>
      <c r="G146" s="29"/>
      <c r="H146" s="38">
        <f t="shared" ref="H146" si="91">H145/H10*100</f>
        <v>2.4180803253260583</v>
      </c>
      <c r="I146" s="38">
        <f t="shared" ref="I146" si="92">I145/I10*100</f>
        <v>0.72871567681519223</v>
      </c>
      <c r="J146" s="29">
        <f t="shared" ref="J146" si="93">I146-H146</f>
        <v>-1.6893646485108662</v>
      </c>
      <c r="K146" s="29">
        <f t="shared" ref="K146" si="94">I146/H146*100</f>
        <v>30.13612365076958</v>
      </c>
      <c r="L146" s="29">
        <f t="shared" ref="L146" si="95">I146-C146</f>
        <v>0.72871567681519223</v>
      </c>
      <c r="M146" s="29">
        <v>0</v>
      </c>
    </row>
    <row r="147" spans="1:13" x14ac:dyDescent="0.25">
      <c r="A147" s="6" t="s">
        <v>61</v>
      </c>
      <c r="B147" s="16" t="s">
        <v>268</v>
      </c>
      <c r="C147" s="29"/>
      <c r="D147" s="29">
        <f t="shared" ref="D147:E149" si="96">D148</f>
        <v>0</v>
      </c>
      <c r="E147" s="29">
        <f t="shared" si="96"/>
        <v>0</v>
      </c>
      <c r="F147" s="29">
        <f>E147-D147</f>
        <v>0</v>
      </c>
      <c r="G147" s="29">
        <v>0</v>
      </c>
      <c r="H147" s="29">
        <f t="shared" ref="H147:I149" si="97">H148</f>
        <v>0</v>
      </c>
      <c r="I147" s="29">
        <f t="shared" si="97"/>
        <v>0</v>
      </c>
      <c r="J147" s="29">
        <f t="shared" si="87"/>
        <v>0</v>
      </c>
      <c r="K147" s="29">
        <v>0</v>
      </c>
      <c r="L147" s="29">
        <f t="shared" si="60"/>
        <v>0</v>
      </c>
      <c r="M147" s="29"/>
    </row>
    <row r="148" spans="1:13" ht="21.75" x14ac:dyDescent="0.25">
      <c r="A148" s="9" t="s">
        <v>62</v>
      </c>
      <c r="B148" s="13" t="s">
        <v>269</v>
      </c>
      <c r="C148" s="41"/>
      <c r="D148" s="41">
        <f t="shared" si="96"/>
        <v>0</v>
      </c>
      <c r="E148" s="41">
        <f t="shared" si="96"/>
        <v>0</v>
      </c>
      <c r="F148" s="32">
        <f>E148-D148</f>
        <v>0</v>
      </c>
      <c r="G148" s="32">
        <v>0</v>
      </c>
      <c r="H148" s="41">
        <f t="shared" si="97"/>
        <v>0</v>
      </c>
      <c r="I148" s="41">
        <f t="shared" si="97"/>
        <v>0</v>
      </c>
      <c r="J148" s="32">
        <f t="shared" si="87"/>
        <v>0</v>
      </c>
      <c r="K148" s="32">
        <v>0</v>
      </c>
      <c r="L148" s="32">
        <f t="shared" si="60"/>
        <v>0</v>
      </c>
      <c r="M148" s="29"/>
    </row>
    <row r="149" spans="1:13" ht="42.75" x14ac:dyDescent="0.25">
      <c r="A149" s="12" t="s">
        <v>63</v>
      </c>
      <c r="B149" s="13" t="s">
        <v>270</v>
      </c>
      <c r="C149" s="41"/>
      <c r="D149" s="41">
        <f t="shared" si="96"/>
        <v>0</v>
      </c>
      <c r="E149" s="41">
        <f t="shared" si="96"/>
        <v>0</v>
      </c>
      <c r="F149" s="32">
        <f t="shared" ref="F149:F150" si="98">E149-D149</f>
        <v>0</v>
      </c>
      <c r="G149" s="32">
        <v>0</v>
      </c>
      <c r="H149" s="41">
        <f t="shared" si="97"/>
        <v>0</v>
      </c>
      <c r="I149" s="41">
        <f t="shared" si="97"/>
        <v>0</v>
      </c>
      <c r="J149" s="32">
        <f t="shared" si="87"/>
        <v>0</v>
      </c>
      <c r="K149" s="32">
        <v>0</v>
      </c>
      <c r="L149" s="32">
        <f t="shared" si="60"/>
        <v>0</v>
      </c>
      <c r="M149" s="29"/>
    </row>
    <row r="150" spans="1:13" ht="21.75" x14ac:dyDescent="0.25">
      <c r="A150" s="12" t="s">
        <v>50</v>
      </c>
      <c r="B150" s="13" t="s">
        <v>271</v>
      </c>
      <c r="C150" s="41"/>
      <c r="D150" s="41"/>
      <c r="E150" s="41">
        <f t="shared" ref="E150" si="99">E151+E152</f>
        <v>0</v>
      </c>
      <c r="F150" s="32">
        <f t="shared" si="98"/>
        <v>0</v>
      </c>
      <c r="G150" s="32">
        <v>0</v>
      </c>
      <c r="H150" s="41">
        <f>H151+H152</f>
        <v>0</v>
      </c>
      <c r="I150" s="41">
        <f>I151+I152</f>
        <v>0</v>
      </c>
      <c r="J150" s="32">
        <f t="shared" si="87"/>
        <v>0</v>
      </c>
      <c r="K150" s="32">
        <v>0</v>
      </c>
      <c r="L150" s="32">
        <f t="shared" si="60"/>
        <v>0</v>
      </c>
      <c r="M150" s="29"/>
    </row>
    <row r="151" spans="1:13" x14ac:dyDescent="0.25">
      <c r="A151" s="10" t="s">
        <v>51</v>
      </c>
      <c r="B151" s="14" t="s">
        <v>272</v>
      </c>
      <c r="C151" s="36"/>
      <c r="D151" s="34"/>
      <c r="E151" s="34"/>
      <c r="F151" s="35" t="s">
        <v>10</v>
      </c>
      <c r="G151" s="35" t="s">
        <v>10</v>
      </c>
      <c r="H151" s="34"/>
      <c r="I151" s="36"/>
      <c r="J151" s="32">
        <f t="shared" si="87"/>
        <v>0</v>
      </c>
      <c r="K151" s="32"/>
      <c r="L151" s="32">
        <f t="shared" si="60"/>
        <v>0</v>
      </c>
      <c r="M151" s="29"/>
    </row>
    <row r="152" spans="1:13" ht="19.5" x14ac:dyDescent="0.25">
      <c r="A152" s="10" t="s">
        <v>16</v>
      </c>
      <c r="B152" s="14" t="s">
        <v>273</v>
      </c>
      <c r="C152" s="36"/>
      <c r="D152" s="34"/>
      <c r="E152" s="34"/>
      <c r="F152" s="35" t="s">
        <v>10</v>
      </c>
      <c r="G152" s="35" t="s">
        <v>10</v>
      </c>
      <c r="H152" s="34"/>
      <c r="I152" s="36"/>
      <c r="J152" s="32">
        <f t="shared" si="87"/>
        <v>0</v>
      </c>
      <c r="K152" s="32"/>
      <c r="L152" s="32">
        <f t="shared" si="60"/>
        <v>0</v>
      </c>
      <c r="M152" s="29"/>
    </row>
    <row r="153" spans="1:13" x14ac:dyDescent="0.25">
      <c r="A153" s="15" t="s">
        <v>34</v>
      </c>
      <c r="B153" s="16" t="s">
        <v>274</v>
      </c>
      <c r="C153" s="39"/>
      <c r="D153" s="38">
        <f>D155</f>
        <v>0</v>
      </c>
      <c r="E153" s="38">
        <f>E155</f>
        <v>0</v>
      </c>
      <c r="F153" s="29">
        <f>E153-D153</f>
        <v>0</v>
      </c>
      <c r="G153" s="29">
        <v>0</v>
      </c>
      <c r="H153" s="38">
        <f>H155</f>
        <v>0</v>
      </c>
      <c r="I153" s="39">
        <f>I155</f>
        <v>0</v>
      </c>
      <c r="J153" s="29">
        <f t="shared" si="87"/>
        <v>0</v>
      </c>
      <c r="K153" s="29">
        <v>0</v>
      </c>
      <c r="L153" s="29">
        <f t="shared" si="60"/>
        <v>0</v>
      </c>
      <c r="M153" s="29">
        <v>0</v>
      </c>
    </row>
    <row r="154" spans="1:13" x14ac:dyDescent="0.25">
      <c r="A154" s="12" t="s">
        <v>85</v>
      </c>
      <c r="B154" s="17" t="s">
        <v>275</v>
      </c>
      <c r="C154" s="39"/>
      <c r="D154" s="39">
        <f>D155</f>
        <v>0</v>
      </c>
      <c r="E154" s="39">
        <f>E155</f>
        <v>0</v>
      </c>
      <c r="F154" s="29"/>
      <c r="G154" s="29"/>
      <c r="H154" s="39">
        <f>H155</f>
        <v>0</v>
      </c>
      <c r="I154" s="39">
        <f>I155</f>
        <v>0</v>
      </c>
      <c r="J154" s="29"/>
      <c r="K154" s="29"/>
      <c r="L154" s="29">
        <f t="shared" si="60"/>
        <v>0</v>
      </c>
      <c r="M154" s="29">
        <v>0</v>
      </c>
    </row>
    <row r="155" spans="1:13" x14ac:dyDescent="0.25">
      <c r="A155" s="12" t="s">
        <v>65</v>
      </c>
      <c r="B155" s="17" t="s">
        <v>276</v>
      </c>
      <c r="C155" s="41"/>
      <c r="D155" s="40">
        <f>D156</f>
        <v>0</v>
      </c>
      <c r="E155" s="40">
        <f>E156</f>
        <v>0</v>
      </c>
      <c r="F155" s="32">
        <f>E155-D155</f>
        <v>0</v>
      </c>
      <c r="G155" s="32">
        <v>0</v>
      </c>
      <c r="H155" s="40">
        <f t="shared" ref="H155:I156" si="100">H156</f>
        <v>0</v>
      </c>
      <c r="I155" s="40">
        <f t="shared" si="100"/>
        <v>0</v>
      </c>
      <c r="J155" s="32">
        <f t="shared" si="87"/>
        <v>0</v>
      </c>
      <c r="K155" s="32">
        <v>0</v>
      </c>
      <c r="L155" s="32">
        <f t="shared" si="60"/>
        <v>0</v>
      </c>
      <c r="M155" s="29"/>
    </row>
    <row r="156" spans="1:13" ht="45" customHeight="1" x14ac:dyDescent="0.25">
      <c r="A156" s="54" t="s">
        <v>86</v>
      </c>
      <c r="B156" s="17" t="s">
        <v>277</v>
      </c>
      <c r="C156" s="41"/>
      <c r="D156" s="40"/>
      <c r="E156" s="40">
        <f>E157</f>
        <v>0</v>
      </c>
      <c r="F156" s="32"/>
      <c r="G156" s="32"/>
      <c r="H156" s="40">
        <f t="shared" si="100"/>
        <v>0</v>
      </c>
      <c r="I156" s="40">
        <f t="shared" si="100"/>
        <v>0</v>
      </c>
      <c r="J156" s="32"/>
      <c r="K156" s="32"/>
      <c r="L156" s="32"/>
      <c r="M156" s="29"/>
    </row>
    <row r="157" spans="1:13" s="58" customFormat="1" ht="39" customHeight="1" x14ac:dyDescent="0.25">
      <c r="A157" s="65" t="s">
        <v>101</v>
      </c>
      <c r="B157" s="18" t="s">
        <v>278</v>
      </c>
      <c r="C157" s="36"/>
      <c r="D157" s="33"/>
      <c r="E157" s="33"/>
      <c r="F157" s="35"/>
      <c r="G157" s="35"/>
      <c r="H157" s="33"/>
      <c r="I157" s="36"/>
      <c r="J157" s="35"/>
      <c r="K157" s="35"/>
      <c r="L157" s="35"/>
      <c r="M157" s="35"/>
    </row>
    <row r="158" spans="1:13" ht="18.75" customHeight="1" x14ac:dyDescent="0.25">
      <c r="A158" s="15" t="s">
        <v>68</v>
      </c>
      <c r="B158" s="16" t="s">
        <v>279</v>
      </c>
      <c r="C158" s="39"/>
      <c r="D158" s="39">
        <f t="shared" ref="D158:E158" si="101">D160</f>
        <v>119500</v>
      </c>
      <c r="E158" s="39">
        <f t="shared" si="101"/>
        <v>119500</v>
      </c>
      <c r="F158" s="29"/>
      <c r="G158" s="29"/>
      <c r="H158" s="39">
        <f>H160</f>
        <v>119500</v>
      </c>
      <c r="I158" s="39">
        <f>I160</f>
        <v>35152.199999999997</v>
      </c>
      <c r="J158" s="29"/>
      <c r="K158" s="29">
        <f t="shared" si="59"/>
        <v>29.416066945606694</v>
      </c>
      <c r="L158" s="29">
        <f t="shared" si="60"/>
        <v>35152.199999999997</v>
      </c>
      <c r="M158" s="29"/>
    </row>
    <row r="159" spans="1:13" x14ac:dyDescent="0.25">
      <c r="A159" s="12" t="s">
        <v>87</v>
      </c>
      <c r="B159" s="17" t="s">
        <v>280</v>
      </c>
      <c r="C159" s="41"/>
      <c r="D159" s="41">
        <f t="shared" ref="D159:E159" si="102">D160</f>
        <v>119500</v>
      </c>
      <c r="E159" s="41">
        <f t="shared" si="102"/>
        <v>119500</v>
      </c>
      <c r="F159" s="32"/>
      <c r="G159" s="32"/>
      <c r="H159" s="41">
        <f>H160</f>
        <v>119500</v>
      </c>
      <c r="I159" s="41">
        <f>I160</f>
        <v>35152.199999999997</v>
      </c>
      <c r="J159" s="32"/>
      <c r="K159" s="32">
        <f t="shared" si="59"/>
        <v>29.416066945606694</v>
      </c>
      <c r="L159" s="32">
        <f t="shared" si="60"/>
        <v>35152.199999999997</v>
      </c>
      <c r="M159" s="32"/>
    </row>
    <row r="160" spans="1:13" x14ac:dyDescent="0.25">
      <c r="A160" s="12" t="s">
        <v>88</v>
      </c>
      <c r="B160" s="17" t="s">
        <v>281</v>
      </c>
      <c r="C160" s="41"/>
      <c r="D160" s="40">
        <f>D161+D165</f>
        <v>119500</v>
      </c>
      <c r="E160" s="40">
        <f>E161+E165</f>
        <v>119500</v>
      </c>
      <c r="F160" s="32"/>
      <c r="G160" s="32"/>
      <c r="H160" s="40">
        <f t="shared" ref="H160:I161" si="103">H161</f>
        <v>119500</v>
      </c>
      <c r="I160" s="40">
        <f t="shared" si="103"/>
        <v>35152.199999999997</v>
      </c>
      <c r="J160" s="29"/>
      <c r="K160" s="29">
        <f t="shared" si="59"/>
        <v>29.416066945606694</v>
      </c>
      <c r="L160" s="29">
        <f t="shared" si="60"/>
        <v>35152.199999999997</v>
      </c>
      <c r="M160" s="29"/>
    </row>
    <row r="161" spans="1:13" s="44" customFormat="1" ht="31.5" x14ac:dyDescent="0.25">
      <c r="A161" s="51" t="s">
        <v>89</v>
      </c>
      <c r="B161" s="17" t="s">
        <v>282</v>
      </c>
      <c r="C161" s="41"/>
      <c r="D161" s="40">
        <f>D162</f>
        <v>119500</v>
      </c>
      <c r="E161" s="40">
        <f>E162</f>
        <v>119500</v>
      </c>
      <c r="F161" s="32"/>
      <c r="G161" s="32"/>
      <c r="H161" s="40">
        <f t="shared" si="103"/>
        <v>119500</v>
      </c>
      <c r="I161" s="40">
        <f t="shared" si="103"/>
        <v>35152.199999999997</v>
      </c>
      <c r="J161" s="32"/>
      <c r="K161" s="32"/>
      <c r="L161" s="32"/>
      <c r="M161" s="32"/>
    </row>
    <row r="162" spans="1:13" ht="31.5" x14ac:dyDescent="0.25">
      <c r="A162" s="45" t="s">
        <v>82</v>
      </c>
      <c r="B162" s="17" t="s">
        <v>283</v>
      </c>
      <c r="C162" s="41"/>
      <c r="D162" s="40">
        <v>119500</v>
      </c>
      <c r="E162" s="40">
        <f>E163+E164</f>
        <v>119500</v>
      </c>
      <c r="F162" s="32"/>
      <c r="G162" s="32"/>
      <c r="H162" s="40">
        <f t="shared" ref="H162:I162" si="104">H163+H164</f>
        <v>119500</v>
      </c>
      <c r="I162" s="40">
        <f t="shared" si="104"/>
        <v>35152.199999999997</v>
      </c>
      <c r="J162" s="29"/>
      <c r="K162" s="32"/>
      <c r="L162" s="32"/>
      <c r="M162" s="29"/>
    </row>
    <row r="163" spans="1:13" s="58" customFormat="1" ht="18" x14ac:dyDescent="0.25">
      <c r="A163" s="57" t="s">
        <v>99</v>
      </c>
      <c r="B163" s="18" t="s">
        <v>284</v>
      </c>
      <c r="C163" s="36"/>
      <c r="D163" s="33"/>
      <c r="E163" s="33">
        <v>119500</v>
      </c>
      <c r="F163" s="35"/>
      <c r="G163" s="35"/>
      <c r="H163" s="33">
        <v>119500</v>
      </c>
      <c r="I163" s="36">
        <v>35152.199999999997</v>
      </c>
      <c r="J163" s="37"/>
      <c r="K163" s="35"/>
      <c r="L163" s="35"/>
      <c r="M163" s="37"/>
    </row>
    <row r="164" spans="1:13" s="58" customFormat="1" ht="18" x14ac:dyDescent="0.25">
      <c r="A164" s="80" t="s">
        <v>100</v>
      </c>
      <c r="B164" s="18" t="s">
        <v>285</v>
      </c>
      <c r="C164" s="36"/>
      <c r="D164" s="33"/>
      <c r="E164" s="33"/>
      <c r="F164" s="35"/>
      <c r="G164" s="35"/>
      <c r="H164" s="33"/>
      <c r="I164" s="36"/>
      <c r="J164" s="37"/>
      <c r="K164" s="35"/>
      <c r="L164" s="35"/>
      <c r="M164" s="37"/>
    </row>
    <row r="165" spans="1:13" s="58" customFormat="1" x14ac:dyDescent="0.25">
      <c r="A165" s="90" t="s">
        <v>141</v>
      </c>
      <c r="B165" s="17" t="s">
        <v>286</v>
      </c>
      <c r="C165" s="36"/>
      <c r="D165" s="33">
        <f>D166</f>
        <v>0</v>
      </c>
      <c r="E165" s="33">
        <f>E166</f>
        <v>0</v>
      </c>
      <c r="F165" s="35"/>
      <c r="G165" s="35"/>
      <c r="H165" s="33">
        <f t="shared" ref="H165:I166" si="105">H166</f>
        <v>0</v>
      </c>
      <c r="I165" s="33">
        <f t="shared" si="105"/>
        <v>0</v>
      </c>
      <c r="J165" s="37"/>
      <c r="K165" s="35"/>
      <c r="L165" s="35"/>
      <c r="M165" s="37"/>
    </row>
    <row r="166" spans="1:13" s="58" customFormat="1" x14ac:dyDescent="0.25">
      <c r="A166" s="90" t="s">
        <v>142</v>
      </c>
      <c r="B166" s="17" t="s">
        <v>287</v>
      </c>
      <c r="C166" s="36"/>
      <c r="D166" s="33"/>
      <c r="E166" s="33">
        <f>E167</f>
        <v>0</v>
      </c>
      <c r="F166" s="35"/>
      <c r="G166" s="35"/>
      <c r="H166" s="33">
        <f t="shared" si="105"/>
        <v>0</v>
      </c>
      <c r="I166" s="33">
        <f t="shared" si="105"/>
        <v>0</v>
      </c>
      <c r="J166" s="37"/>
      <c r="K166" s="35"/>
      <c r="L166" s="35"/>
      <c r="M166" s="37"/>
    </row>
    <row r="167" spans="1:13" s="58" customFormat="1" x14ac:dyDescent="0.25">
      <c r="A167" s="89" t="s">
        <v>53</v>
      </c>
      <c r="B167" s="18" t="s">
        <v>288</v>
      </c>
      <c r="C167" s="36"/>
      <c r="D167" s="33"/>
      <c r="E167" s="33"/>
      <c r="F167" s="35"/>
      <c r="G167" s="35"/>
      <c r="H167" s="33"/>
      <c r="I167" s="36"/>
      <c r="J167" s="37"/>
      <c r="K167" s="35"/>
      <c r="L167" s="35"/>
      <c r="M167" s="37"/>
    </row>
    <row r="168" spans="1:13" s="58" customFormat="1" ht="21" x14ac:dyDescent="0.25">
      <c r="A168" s="68" t="s">
        <v>126</v>
      </c>
      <c r="B168" s="16" t="s">
        <v>289</v>
      </c>
      <c r="C168" s="39"/>
      <c r="D168" s="38">
        <f t="shared" ref="D168:E171" si="106">D169</f>
        <v>0</v>
      </c>
      <c r="E168" s="38">
        <f t="shared" si="106"/>
        <v>0</v>
      </c>
      <c r="F168" s="35"/>
      <c r="G168" s="35"/>
      <c r="H168" s="38">
        <f t="shared" ref="H168:I172" si="107">H169</f>
        <v>0</v>
      </c>
      <c r="I168" s="38">
        <f t="shared" si="107"/>
        <v>0</v>
      </c>
      <c r="J168" s="37"/>
      <c r="K168" s="35"/>
      <c r="L168" s="35"/>
      <c r="M168" s="37"/>
    </row>
    <row r="169" spans="1:13" s="58" customFormat="1" ht="31.5" x14ac:dyDescent="0.25">
      <c r="A169" s="69" t="s">
        <v>127</v>
      </c>
      <c r="B169" s="17" t="s">
        <v>290</v>
      </c>
      <c r="C169" s="36"/>
      <c r="D169" s="40">
        <f t="shared" si="106"/>
        <v>0</v>
      </c>
      <c r="E169" s="40">
        <f t="shared" si="106"/>
        <v>0</v>
      </c>
      <c r="F169" s="35"/>
      <c r="G169" s="35"/>
      <c r="H169" s="40">
        <f t="shared" si="107"/>
        <v>0</v>
      </c>
      <c r="I169" s="40">
        <f t="shared" si="107"/>
        <v>0</v>
      </c>
      <c r="J169" s="37"/>
      <c r="K169" s="35"/>
      <c r="L169" s="35"/>
      <c r="M169" s="37"/>
    </row>
    <row r="170" spans="1:13" s="58" customFormat="1" x14ac:dyDescent="0.25">
      <c r="A170" s="69" t="s">
        <v>128</v>
      </c>
      <c r="B170" s="17" t="s">
        <v>291</v>
      </c>
      <c r="C170" s="36"/>
      <c r="D170" s="40">
        <f t="shared" si="106"/>
        <v>0</v>
      </c>
      <c r="E170" s="40">
        <f t="shared" si="106"/>
        <v>0</v>
      </c>
      <c r="F170" s="35"/>
      <c r="G170" s="35"/>
      <c r="H170" s="40">
        <f t="shared" si="107"/>
        <v>0</v>
      </c>
      <c r="I170" s="40">
        <f t="shared" si="107"/>
        <v>0</v>
      </c>
      <c r="J170" s="37"/>
      <c r="K170" s="35"/>
      <c r="L170" s="35"/>
      <c r="M170" s="37"/>
    </row>
    <row r="171" spans="1:13" s="58" customFormat="1" ht="21" x14ac:dyDescent="0.25">
      <c r="A171" s="69" t="s">
        <v>129</v>
      </c>
      <c r="B171" s="17" t="s">
        <v>292</v>
      </c>
      <c r="C171" s="36"/>
      <c r="D171" s="40">
        <f t="shared" si="106"/>
        <v>0</v>
      </c>
      <c r="E171" s="40">
        <f t="shared" si="106"/>
        <v>0</v>
      </c>
      <c r="F171" s="35"/>
      <c r="G171" s="35"/>
      <c r="H171" s="40">
        <f t="shared" si="107"/>
        <v>0</v>
      </c>
      <c r="I171" s="40">
        <f t="shared" si="107"/>
        <v>0</v>
      </c>
      <c r="J171" s="37"/>
      <c r="K171" s="35"/>
      <c r="L171" s="35"/>
      <c r="M171" s="37"/>
    </row>
    <row r="172" spans="1:13" s="58" customFormat="1" ht="31.5" x14ac:dyDescent="0.25">
      <c r="A172" s="45" t="s">
        <v>105</v>
      </c>
      <c r="B172" s="17" t="s">
        <v>293</v>
      </c>
      <c r="C172" s="36"/>
      <c r="D172" s="33"/>
      <c r="E172" s="40">
        <f>E173</f>
        <v>0</v>
      </c>
      <c r="F172" s="35"/>
      <c r="G172" s="35"/>
      <c r="H172" s="40">
        <f t="shared" si="107"/>
        <v>0</v>
      </c>
      <c r="I172" s="40">
        <f t="shared" si="107"/>
        <v>0</v>
      </c>
      <c r="J172" s="37"/>
      <c r="K172" s="35"/>
      <c r="L172" s="35"/>
      <c r="M172" s="37"/>
    </row>
    <row r="173" spans="1:13" s="58" customFormat="1" x14ac:dyDescent="0.25">
      <c r="A173" s="57" t="s">
        <v>130</v>
      </c>
      <c r="B173" s="18" t="s">
        <v>294</v>
      </c>
      <c r="C173" s="36"/>
      <c r="D173" s="33"/>
      <c r="E173" s="33"/>
      <c r="F173" s="35"/>
      <c r="G173" s="35"/>
      <c r="H173" s="33"/>
      <c r="I173" s="36"/>
      <c r="J173" s="37"/>
      <c r="K173" s="35"/>
      <c r="L173" s="35"/>
      <c r="M173" s="37"/>
    </row>
    <row r="174" spans="1:13" x14ac:dyDescent="0.25">
      <c r="A174" s="82" t="s">
        <v>21</v>
      </c>
      <c r="B174" s="11" t="s">
        <v>295</v>
      </c>
      <c r="C174" s="38">
        <f>C176+C183+C194</f>
        <v>666657.12</v>
      </c>
      <c r="D174" s="38">
        <f>D176+D183+D194</f>
        <v>299450</v>
      </c>
      <c r="E174" s="38">
        <f>E176+E183+E194</f>
        <v>299450</v>
      </c>
      <c r="F174" s="29"/>
      <c r="G174" s="29"/>
      <c r="H174" s="38">
        <f>H176+H183+H194</f>
        <v>299450</v>
      </c>
      <c r="I174" s="38">
        <f>I176+I183+I194</f>
        <v>266860.76</v>
      </c>
      <c r="J174" s="29">
        <f t="shared" si="87"/>
        <v>-32589.239999999991</v>
      </c>
      <c r="K174" s="29">
        <f t="shared" si="59"/>
        <v>89.116967774252799</v>
      </c>
      <c r="L174" s="29">
        <f t="shared" si="60"/>
        <v>-399796.36</v>
      </c>
      <c r="M174" s="29">
        <f t="shared" si="61"/>
        <v>40.029687225121066</v>
      </c>
    </row>
    <row r="175" spans="1:13" x14ac:dyDescent="0.25">
      <c r="A175" s="101" t="s">
        <v>146</v>
      </c>
      <c r="B175" s="11"/>
      <c r="C175" s="38">
        <f>C174/C10*100</f>
        <v>14.605549637265581</v>
      </c>
      <c r="D175" s="38">
        <f t="shared" ref="D175:E175" si="108">D174/D10*100</f>
        <v>6.05936530057647</v>
      </c>
      <c r="E175" s="38">
        <f t="shared" si="108"/>
        <v>6.05936530057647</v>
      </c>
      <c r="F175" s="29"/>
      <c r="G175" s="29"/>
      <c r="H175" s="38">
        <f t="shared" ref="H175" si="109">H174/H10*100</f>
        <v>6.05936530057647</v>
      </c>
      <c r="I175" s="38">
        <f t="shared" ref="I175" si="110">I174/I10*100</f>
        <v>5.5321038039956703</v>
      </c>
      <c r="J175" s="29">
        <f t="shared" ref="J175" si="111">I175-H175</f>
        <v>-0.52726149658079979</v>
      </c>
      <c r="K175" s="29">
        <f t="shared" ref="K175" si="112">I175/H175*100</f>
        <v>91.298403868625684</v>
      </c>
      <c r="L175" s="29">
        <f t="shared" ref="L175" si="113">I175-C175</f>
        <v>-9.0734458332699113</v>
      </c>
      <c r="M175" s="29">
        <f t="shared" ref="M175" si="114">I175/C175*100</f>
        <v>37.876724542297872</v>
      </c>
    </row>
    <row r="176" spans="1:13" x14ac:dyDescent="0.25">
      <c r="A176" s="6" t="s">
        <v>35</v>
      </c>
      <c r="B176" s="11" t="s">
        <v>296</v>
      </c>
      <c r="C176" s="39"/>
      <c r="D176" s="38">
        <f t="shared" ref="D176:E179" si="115">D177</f>
        <v>0</v>
      </c>
      <c r="E176" s="38">
        <f t="shared" si="115"/>
        <v>0</v>
      </c>
      <c r="F176" s="29"/>
      <c r="G176" s="29"/>
      <c r="H176" s="38">
        <f t="shared" ref="H176:I176" si="116">H177</f>
        <v>0</v>
      </c>
      <c r="I176" s="38">
        <f t="shared" si="116"/>
        <v>0</v>
      </c>
      <c r="J176" s="29">
        <f t="shared" si="87"/>
        <v>0</v>
      </c>
      <c r="K176" s="29">
        <v>0</v>
      </c>
      <c r="L176" s="29">
        <f t="shared" si="60"/>
        <v>0</v>
      </c>
      <c r="M176" s="29">
        <v>0</v>
      </c>
    </row>
    <row r="177" spans="1:13" s="43" customFormat="1" x14ac:dyDescent="0.25">
      <c r="A177" s="6" t="s">
        <v>37</v>
      </c>
      <c r="B177" s="11" t="s">
        <v>297</v>
      </c>
      <c r="C177" s="39"/>
      <c r="D177" s="39">
        <f t="shared" si="115"/>
        <v>0</v>
      </c>
      <c r="E177" s="39">
        <f t="shared" si="115"/>
        <v>0</v>
      </c>
      <c r="F177" s="29"/>
      <c r="G177" s="29"/>
      <c r="H177" s="39">
        <f t="shared" ref="H177:I179" si="117">H178</f>
        <v>0</v>
      </c>
      <c r="I177" s="39">
        <f t="shared" si="117"/>
        <v>0</v>
      </c>
      <c r="J177" s="29">
        <f t="shared" si="87"/>
        <v>0</v>
      </c>
      <c r="K177" s="29">
        <v>0</v>
      </c>
      <c r="L177" s="29">
        <f t="shared" si="60"/>
        <v>0</v>
      </c>
      <c r="M177" s="29"/>
    </row>
    <row r="178" spans="1:13" s="44" customFormat="1" ht="22.5" x14ac:dyDescent="0.25">
      <c r="A178" s="52" t="s">
        <v>66</v>
      </c>
      <c r="B178" s="13" t="s">
        <v>298</v>
      </c>
      <c r="C178" s="41"/>
      <c r="D178" s="41">
        <f t="shared" si="115"/>
        <v>0</v>
      </c>
      <c r="E178" s="41">
        <f t="shared" si="115"/>
        <v>0</v>
      </c>
      <c r="F178" s="32"/>
      <c r="G178" s="32"/>
      <c r="H178" s="41">
        <f t="shared" si="117"/>
        <v>0</v>
      </c>
      <c r="I178" s="41">
        <f t="shared" si="117"/>
        <v>0</v>
      </c>
      <c r="J178" s="32"/>
      <c r="K178" s="32"/>
      <c r="L178" s="32"/>
      <c r="M178" s="32"/>
    </row>
    <row r="179" spans="1:13" ht="21" x14ac:dyDescent="0.25">
      <c r="A179" s="45" t="s">
        <v>90</v>
      </c>
      <c r="B179" s="13" t="s">
        <v>299</v>
      </c>
      <c r="C179" s="41"/>
      <c r="D179" s="41">
        <f t="shared" si="115"/>
        <v>0</v>
      </c>
      <c r="E179" s="41">
        <f t="shared" si="115"/>
        <v>0</v>
      </c>
      <c r="F179" s="32"/>
      <c r="G179" s="32"/>
      <c r="H179" s="41">
        <f t="shared" si="117"/>
        <v>0</v>
      </c>
      <c r="I179" s="41">
        <f t="shared" si="117"/>
        <v>0</v>
      </c>
      <c r="J179" s="32">
        <f t="shared" si="87"/>
        <v>0</v>
      </c>
      <c r="K179" s="32">
        <v>0</v>
      </c>
      <c r="L179" s="32">
        <f t="shared" si="60"/>
        <v>0</v>
      </c>
      <c r="M179" s="29"/>
    </row>
    <row r="180" spans="1:13" ht="31.5" x14ac:dyDescent="0.25">
      <c r="A180" s="45" t="s">
        <v>82</v>
      </c>
      <c r="B180" s="13" t="s">
        <v>300</v>
      </c>
      <c r="C180" s="41"/>
      <c r="D180" s="41"/>
      <c r="E180" s="41">
        <f>E181+E182</f>
        <v>0</v>
      </c>
      <c r="F180" s="32">
        <f t="shared" ref="F180" si="118">E180-D180</f>
        <v>0</v>
      </c>
      <c r="G180" s="32">
        <v>0</v>
      </c>
      <c r="H180" s="41">
        <f t="shared" ref="H180:I180" si="119">H181+H182</f>
        <v>0</v>
      </c>
      <c r="I180" s="41">
        <f t="shared" si="119"/>
        <v>0</v>
      </c>
      <c r="J180" s="32">
        <f t="shared" si="87"/>
        <v>0</v>
      </c>
      <c r="K180" s="32">
        <v>0</v>
      </c>
      <c r="L180" s="32">
        <f t="shared" si="60"/>
        <v>0</v>
      </c>
      <c r="M180" s="29"/>
    </row>
    <row r="181" spans="1:13" s="58" customFormat="1" ht="18" x14ac:dyDescent="0.25">
      <c r="A181" s="57" t="s">
        <v>99</v>
      </c>
      <c r="B181" s="13" t="s">
        <v>301</v>
      </c>
      <c r="C181" s="36"/>
      <c r="D181" s="36"/>
      <c r="E181" s="36"/>
      <c r="F181" s="35"/>
      <c r="G181" s="35"/>
      <c r="H181" s="36"/>
      <c r="I181" s="36"/>
      <c r="J181" s="35"/>
      <c r="K181" s="35"/>
      <c r="L181" s="35"/>
      <c r="M181" s="37"/>
    </row>
    <row r="182" spans="1:13" s="58" customFormat="1" ht="18" x14ac:dyDescent="0.25">
      <c r="A182" s="57" t="s">
        <v>131</v>
      </c>
      <c r="B182" s="13" t="s">
        <v>302</v>
      </c>
      <c r="C182" s="36"/>
      <c r="D182" s="36"/>
      <c r="E182" s="36"/>
      <c r="F182" s="35"/>
      <c r="G182" s="35"/>
      <c r="H182" s="36"/>
      <c r="I182" s="36"/>
      <c r="J182" s="35"/>
      <c r="K182" s="35"/>
      <c r="L182" s="35"/>
      <c r="M182" s="37"/>
    </row>
    <row r="183" spans="1:13" x14ac:dyDescent="0.25">
      <c r="A183" s="91" t="s">
        <v>36</v>
      </c>
      <c r="B183" s="11" t="s">
        <v>303</v>
      </c>
      <c r="C183" s="39">
        <v>65000</v>
      </c>
      <c r="D183" s="39">
        <f>D184+D192</f>
        <v>0</v>
      </c>
      <c r="E183" s="39">
        <f>E184+E192</f>
        <v>0</v>
      </c>
      <c r="F183" s="29">
        <f>E183-D183</f>
        <v>0</v>
      </c>
      <c r="G183" s="29">
        <v>0</v>
      </c>
      <c r="H183" s="39">
        <f t="shared" ref="H183:I183" si="120">H184+H192</f>
        <v>0</v>
      </c>
      <c r="I183" s="39">
        <f t="shared" si="120"/>
        <v>0</v>
      </c>
      <c r="J183" s="29">
        <f t="shared" si="87"/>
        <v>0</v>
      </c>
      <c r="K183" s="29">
        <v>0</v>
      </c>
      <c r="L183" s="29">
        <f t="shared" si="60"/>
        <v>-65000</v>
      </c>
      <c r="M183" s="29">
        <f t="shared" si="61"/>
        <v>0</v>
      </c>
    </row>
    <row r="184" spans="1:13" s="43" customFormat="1" ht="22.5" x14ac:dyDescent="0.25">
      <c r="A184" s="92" t="s">
        <v>143</v>
      </c>
      <c r="B184" s="11" t="s">
        <v>304</v>
      </c>
      <c r="C184" s="39"/>
      <c r="D184" s="39">
        <f t="shared" ref="D184:E186" si="121">D185</f>
        <v>0</v>
      </c>
      <c r="E184" s="39">
        <f t="shared" si="121"/>
        <v>0</v>
      </c>
      <c r="F184" s="29"/>
      <c r="G184" s="29"/>
      <c r="H184" s="39">
        <f t="shared" ref="H184:I185" si="122">H185</f>
        <v>0</v>
      </c>
      <c r="I184" s="39">
        <f t="shared" si="122"/>
        <v>0</v>
      </c>
      <c r="J184" s="29"/>
      <c r="K184" s="29"/>
      <c r="L184" s="29"/>
      <c r="M184" s="29"/>
    </row>
    <row r="185" spans="1:13" s="43" customFormat="1" ht="22.5" x14ac:dyDescent="0.25">
      <c r="A185" s="88" t="s">
        <v>144</v>
      </c>
      <c r="B185" s="11" t="s">
        <v>305</v>
      </c>
      <c r="C185" s="39"/>
      <c r="D185" s="39">
        <f>D186</f>
        <v>0</v>
      </c>
      <c r="E185" s="39">
        <f>E186</f>
        <v>0</v>
      </c>
      <c r="F185" s="29"/>
      <c r="G185" s="29"/>
      <c r="H185" s="39">
        <f t="shared" si="122"/>
        <v>0</v>
      </c>
      <c r="I185" s="39">
        <f t="shared" si="122"/>
        <v>0</v>
      </c>
      <c r="J185" s="29"/>
      <c r="K185" s="29"/>
      <c r="L185" s="29"/>
      <c r="M185" s="29"/>
    </row>
    <row r="186" spans="1:13" ht="33.75" x14ac:dyDescent="0.25">
      <c r="A186" s="88" t="s">
        <v>145</v>
      </c>
      <c r="B186" s="13" t="s">
        <v>306</v>
      </c>
      <c r="C186" s="41"/>
      <c r="D186" s="41">
        <f t="shared" si="121"/>
        <v>0</v>
      </c>
      <c r="E186" s="41">
        <f t="shared" si="121"/>
        <v>0</v>
      </c>
      <c r="F186" s="32"/>
      <c r="G186" s="32"/>
      <c r="H186" s="41"/>
      <c r="I186" s="41"/>
      <c r="J186" s="32"/>
      <c r="K186" s="32"/>
      <c r="L186" s="32"/>
      <c r="M186" s="29"/>
    </row>
    <row r="187" spans="1:13" s="58" customFormat="1" ht="45" x14ac:dyDescent="0.25">
      <c r="A187" s="88" t="s">
        <v>105</v>
      </c>
      <c r="B187" s="13" t="s">
        <v>307</v>
      </c>
      <c r="C187" s="36"/>
      <c r="D187" s="41"/>
      <c r="E187" s="41">
        <f>E188+E190+E191+E189</f>
        <v>0</v>
      </c>
      <c r="F187" s="35"/>
      <c r="G187" s="35"/>
      <c r="H187" s="41"/>
      <c r="I187" s="41"/>
      <c r="J187" s="35"/>
      <c r="K187" s="35"/>
      <c r="L187" s="35"/>
      <c r="M187" s="37"/>
    </row>
    <row r="188" spans="1:13" s="58" customFormat="1" ht="18" x14ac:dyDescent="0.25">
      <c r="A188" s="89" t="s">
        <v>125</v>
      </c>
      <c r="B188" s="14" t="s">
        <v>308</v>
      </c>
      <c r="C188" s="36"/>
      <c r="D188" s="36"/>
      <c r="E188" s="36"/>
      <c r="F188" s="35"/>
      <c r="G188" s="35"/>
      <c r="H188" s="36"/>
      <c r="I188" s="36"/>
      <c r="J188" s="35"/>
      <c r="K188" s="35"/>
      <c r="L188" s="35"/>
      <c r="M188" s="37"/>
    </row>
    <row r="189" spans="1:13" s="58" customFormat="1" x14ac:dyDescent="0.25">
      <c r="A189" s="89" t="s">
        <v>147</v>
      </c>
      <c r="B189" s="14" t="s">
        <v>309</v>
      </c>
      <c r="C189" s="36"/>
      <c r="D189" s="36"/>
      <c r="E189" s="36"/>
      <c r="F189" s="35"/>
      <c r="G189" s="35"/>
      <c r="H189" s="36"/>
      <c r="I189" s="36"/>
      <c r="J189" s="35"/>
      <c r="K189" s="35"/>
      <c r="L189" s="35"/>
      <c r="M189" s="37"/>
    </row>
    <row r="190" spans="1:13" s="87" customFormat="1" ht="18" x14ac:dyDescent="0.25">
      <c r="A190" s="89" t="s">
        <v>18</v>
      </c>
      <c r="B190" s="14" t="s">
        <v>310</v>
      </c>
      <c r="C190" s="86"/>
      <c r="D190" s="86"/>
      <c r="E190" s="36"/>
      <c r="F190" s="37"/>
      <c r="G190" s="37"/>
      <c r="H190" s="86"/>
      <c r="I190" s="86"/>
      <c r="J190" s="37"/>
      <c r="K190" s="37"/>
      <c r="L190" s="37"/>
      <c r="M190" s="37"/>
    </row>
    <row r="191" spans="1:13" s="58" customFormat="1" ht="18" x14ac:dyDescent="0.25">
      <c r="A191" s="89" t="s">
        <v>16</v>
      </c>
      <c r="B191" s="14" t="s">
        <v>311</v>
      </c>
      <c r="C191" s="36"/>
      <c r="D191" s="36"/>
      <c r="E191" s="36"/>
      <c r="F191" s="35"/>
      <c r="G191" s="35"/>
      <c r="H191" s="36"/>
      <c r="I191" s="36"/>
      <c r="J191" s="35"/>
      <c r="K191" s="35"/>
      <c r="L191" s="35"/>
      <c r="M191" s="37"/>
    </row>
    <row r="192" spans="1:13" s="58" customFormat="1" ht="45" x14ac:dyDescent="0.25">
      <c r="A192" s="88" t="s">
        <v>105</v>
      </c>
      <c r="B192" s="13" t="s">
        <v>312</v>
      </c>
      <c r="C192" s="36"/>
      <c r="D192" s="36"/>
      <c r="E192" s="41">
        <f>E193</f>
        <v>0</v>
      </c>
      <c r="F192" s="35"/>
      <c r="G192" s="35"/>
      <c r="H192" s="41">
        <f t="shared" ref="H192:I192" si="123">H193</f>
        <v>0</v>
      </c>
      <c r="I192" s="41">
        <f t="shared" si="123"/>
        <v>0</v>
      </c>
      <c r="J192" s="35"/>
      <c r="K192" s="35"/>
      <c r="L192" s="35"/>
      <c r="M192" s="37"/>
    </row>
    <row r="193" spans="1:13" s="58" customFormat="1" ht="18" x14ac:dyDescent="0.25">
      <c r="A193" s="89" t="s">
        <v>125</v>
      </c>
      <c r="B193" s="14" t="s">
        <v>313</v>
      </c>
      <c r="C193" s="36"/>
      <c r="D193" s="36"/>
      <c r="E193" s="36"/>
      <c r="F193" s="35"/>
      <c r="G193" s="35"/>
      <c r="H193" s="36"/>
      <c r="I193" s="36"/>
      <c r="J193" s="35"/>
      <c r="K193" s="35"/>
      <c r="L193" s="35"/>
      <c r="M193" s="37"/>
    </row>
    <row r="194" spans="1:13" x14ac:dyDescent="0.25">
      <c r="A194" s="93" t="s">
        <v>24</v>
      </c>
      <c r="B194" s="11" t="s">
        <v>314</v>
      </c>
      <c r="C194" s="39">
        <v>601657.12</v>
      </c>
      <c r="D194" s="39">
        <f>D195+D200+D204</f>
        <v>299450</v>
      </c>
      <c r="E194" s="39">
        <f>E195+E200+E204</f>
        <v>299450</v>
      </c>
      <c r="F194" s="29">
        <f>E194-D194</f>
        <v>0</v>
      </c>
      <c r="G194" s="29">
        <f>E194/D194*100</f>
        <v>100</v>
      </c>
      <c r="H194" s="39">
        <f t="shared" ref="H194:I194" si="124">H195+H200+H204</f>
        <v>299450</v>
      </c>
      <c r="I194" s="39">
        <f t="shared" si="124"/>
        <v>266860.76</v>
      </c>
      <c r="J194" s="29">
        <f t="shared" si="87"/>
        <v>-32589.239999999991</v>
      </c>
      <c r="K194" s="29">
        <f t="shared" ref="K194:K217" si="125">I194/H194*100</f>
        <v>89.116967774252799</v>
      </c>
      <c r="L194" s="29">
        <f t="shared" ref="L194:L217" si="126">I194-C194</f>
        <v>-334796.36</v>
      </c>
      <c r="M194" s="29">
        <f t="shared" ref="M194:M213" si="127">I194/C194*100</f>
        <v>44.354292690826966</v>
      </c>
    </row>
    <row r="195" spans="1:13" s="43" customFormat="1" x14ac:dyDescent="0.25">
      <c r="A195" s="83" t="s">
        <v>132</v>
      </c>
      <c r="B195" s="71" t="s">
        <v>315</v>
      </c>
      <c r="C195" s="39"/>
      <c r="D195" s="39">
        <f>D196</f>
        <v>269450</v>
      </c>
      <c r="E195" s="39">
        <f>E196</f>
        <v>269450</v>
      </c>
      <c r="F195" s="29"/>
      <c r="G195" s="29"/>
      <c r="H195" s="39">
        <f t="shared" ref="H195:I196" si="128">H196</f>
        <v>269450</v>
      </c>
      <c r="I195" s="39">
        <f t="shared" si="128"/>
        <v>259049.16</v>
      </c>
      <c r="J195" s="29"/>
      <c r="K195" s="29"/>
      <c r="L195" s="29"/>
      <c r="M195" s="29"/>
    </row>
    <row r="196" spans="1:13" x14ac:dyDescent="0.25">
      <c r="A196" s="69" t="s">
        <v>133</v>
      </c>
      <c r="B196" s="46" t="s">
        <v>316</v>
      </c>
      <c r="C196" s="41"/>
      <c r="D196" s="41">
        <f>D197</f>
        <v>269450</v>
      </c>
      <c r="E196" s="41">
        <f>E197</f>
        <v>269450</v>
      </c>
      <c r="F196" s="32"/>
      <c r="G196" s="32"/>
      <c r="H196" s="41">
        <f t="shared" si="128"/>
        <v>269450</v>
      </c>
      <c r="I196" s="41">
        <f t="shared" si="128"/>
        <v>259049.16</v>
      </c>
      <c r="J196" s="32"/>
      <c r="K196" s="32"/>
      <c r="L196" s="32"/>
      <c r="M196" s="29"/>
    </row>
    <row r="197" spans="1:13" s="58" customFormat="1" ht="31.5" x14ac:dyDescent="0.25">
      <c r="A197" s="45" t="s">
        <v>105</v>
      </c>
      <c r="B197" s="46" t="s">
        <v>317</v>
      </c>
      <c r="C197" s="36"/>
      <c r="D197" s="36">
        <v>269450</v>
      </c>
      <c r="E197" s="41">
        <f>E198+E199</f>
        <v>269450</v>
      </c>
      <c r="F197" s="35"/>
      <c r="G197" s="35"/>
      <c r="H197" s="41">
        <f>H198+H199</f>
        <v>269450</v>
      </c>
      <c r="I197" s="41">
        <f>I198+I199</f>
        <v>259049.16</v>
      </c>
      <c r="J197" s="35"/>
      <c r="K197" s="35"/>
      <c r="L197" s="35"/>
      <c r="M197" s="37"/>
    </row>
    <row r="198" spans="1:13" s="58" customFormat="1" x14ac:dyDescent="0.25">
      <c r="A198" s="57" t="s">
        <v>25</v>
      </c>
      <c r="B198" s="60" t="s">
        <v>318</v>
      </c>
      <c r="C198" s="36"/>
      <c r="D198" s="36"/>
      <c r="E198" s="36">
        <v>260000</v>
      </c>
      <c r="F198" s="35"/>
      <c r="G198" s="35"/>
      <c r="H198" s="36">
        <v>260000</v>
      </c>
      <c r="I198" s="36">
        <v>249599.16</v>
      </c>
      <c r="J198" s="35"/>
      <c r="K198" s="35"/>
      <c r="L198" s="35"/>
      <c r="M198" s="37"/>
    </row>
    <row r="199" spans="1:13" s="58" customFormat="1" ht="18" x14ac:dyDescent="0.25">
      <c r="A199" s="57" t="s">
        <v>16</v>
      </c>
      <c r="B199" s="60" t="s">
        <v>319</v>
      </c>
      <c r="C199" s="36"/>
      <c r="D199" s="36"/>
      <c r="E199" s="36">
        <v>9450</v>
      </c>
      <c r="F199" s="35"/>
      <c r="G199" s="35"/>
      <c r="H199" s="36">
        <v>9450</v>
      </c>
      <c r="I199" s="36">
        <v>9450</v>
      </c>
      <c r="J199" s="35"/>
      <c r="K199" s="35"/>
      <c r="L199" s="35"/>
      <c r="M199" s="37"/>
    </row>
    <row r="200" spans="1:13" s="43" customFormat="1" ht="21" x14ac:dyDescent="0.25">
      <c r="A200" s="84" t="s">
        <v>26</v>
      </c>
      <c r="B200" s="71" t="s">
        <v>320</v>
      </c>
      <c r="C200" s="39"/>
      <c r="D200" s="39">
        <f>D201</f>
        <v>30000</v>
      </c>
      <c r="E200" s="39">
        <f>E201</f>
        <v>30000</v>
      </c>
      <c r="F200" s="29"/>
      <c r="G200" s="29"/>
      <c r="H200" s="39">
        <f t="shared" ref="H200:I202" si="129">H201</f>
        <v>30000</v>
      </c>
      <c r="I200" s="39">
        <f t="shared" si="129"/>
        <v>7811.6</v>
      </c>
      <c r="J200" s="29"/>
      <c r="K200" s="29"/>
      <c r="L200" s="29"/>
      <c r="M200" s="29"/>
    </row>
    <row r="201" spans="1:13" ht="22.5" x14ac:dyDescent="0.25">
      <c r="A201" s="47" t="s">
        <v>91</v>
      </c>
      <c r="B201" s="13" t="s">
        <v>321</v>
      </c>
      <c r="C201" s="41"/>
      <c r="D201" s="41">
        <f>D202</f>
        <v>30000</v>
      </c>
      <c r="E201" s="41">
        <f>E202</f>
        <v>30000</v>
      </c>
      <c r="F201" s="32"/>
      <c r="G201" s="32"/>
      <c r="H201" s="41">
        <f t="shared" si="129"/>
        <v>30000</v>
      </c>
      <c r="I201" s="41">
        <f t="shared" si="129"/>
        <v>7811.6</v>
      </c>
      <c r="J201" s="32"/>
      <c r="K201" s="32"/>
      <c r="L201" s="32"/>
      <c r="M201" s="29"/>
    </row>
    <row r="202" spans="1:13" ht="21.75" x14ac:dyDescent="0.25">
      <c r="A202" s="9" t="s">
        <v>50</v>
      </c>
      <c r="B202" s="13" t="s">
        <v>322</v>
      </c>
      <c r="C202" s="41"/>
      <c r="D202" s="41">
        <v>30000</v>
      </c>
      <c r="E202" s="41">
        <f>E203</f>
        <v>30000</v>
      </c>
      <c r="F202" s="32"/>
      <c r="G202" s="32"/>
      <c r="H202" s="41">
        <f t="shared" si="129"/>
        <v>30000</v>
      </c>
      <c r="I202" s="41">
        <f t="shared" si="129"/>
        <v>7811.6</v>
      </c>
      <c r="J202" s="32"/>
      <c r="K202" s="32"/>
      <c r="L202" s="32"/>
      <c r="M202" s="29"/>
    </row>
    <row r="203" spans="1:13" s="58" customFormat="1" ht="19.5" x14ac:dyDescent="0.25">
      <c r="A203" s="19" t="s">
        <v>99</v>
      </c>
      <c r="B203" s="14" t="s">
        <v>323</v>
      </c>
      <c r="C203" s="36"/>
      <c r="D203" s="36"/>
      <c r="E203" s="36">
        <v>30000</v>
      </c>
      <c r="F203" s="35"/>
      <c r="G203" s="35"/>
      <c r="H203" s="36">
        <v>30000</v>
      </c>
      <c r="I203" s="36">
        <v>7811.6</v>
      </c>
      <c r="J203" s="35"/>
      <c r="K203" s="35"/>
      <c r="L203" s="35"/>
      <c r="M203" s="37"/>
    </row>
    <row r="204" spans="1:13" s="43" customFormat="1" ht="31.5" x14ac:dyDescent="0.25">
      <c r="A204" s="85" t="s">
        <v>92</v>
      </c>
      <c r="B204" s="11" t="s">
        <v>324</v>
      </c>
      <c r="C204" s="39"/>
      <c r="D204" s="39">
        <f>D205+D209</f>
        <v>0</v>
      </c>
      <c r="E204" s="39">
        <f>E205+E209</f>
        <v>0</v>
      </c>
      <c r="F204" s="29"/>
      <c r="G204" s="29"/>
      <c r="H204" s="39">
        <f t="shared" ref="H204:I204" si="130">H205+H209</f>
        <v>0</v>
      </c>
      <c r="I204" s="39">
        <f t="shared" si="130"/>
        <v>0</v>
      </c>
      <c r="J204" s="29"/>
      <c r="K204" s="29"/>
      <c r="L204" s="29"/>
      <c r="M204" s="29"/>
    </row>
    <row r="205" spans="1:13" s="44" customFormat="1" ht="22.5" x14ac:dyDescent="0.25">
      <c r="A205" s="53" t="s">
        <v>93</v>
      </c>
      <c r="B205" s="13" t="s">
        <v>325</v>
      </c>
      <c r="C205" s="41"/>
      <c r="D205" s="41">
        <f>D206</f>
        <v>0</v>
      </c>
      <c r="E205" s="41">
        <f>E206</f>
        <v>0</v>
      </c>
      <c r="F205" s="32"/>
      <c r="G205" s="32"/>
      <c r="H205" s="41">
        <f t="shared" ref="H205:I205" si="131">H206</f>
        <v>0</v>
      </c>
      <c r="I205" s="41">
        <f t="shared" si="131"/>
        <v>0</v>
      </c>
      <c r="J205" s="32"/>
      <c r="K205" s="32"/>
      <c r="L205" s="32"/>
      <c r="M205" s="32"/>
    </row>
    <row r="206" spans="1:13" ht="21.75" x14ac:dyDescent="0.25">
      <c r="A206" s="9" t="s">
        <v>50</v>
      </c>
      <c r="B206" s="13" t="s">
        <v>326</v>
      </c>
      <c r="C206" s="41"/>
      <c r="D206" s="41">
        <v>0</v>
      </c>
      <c r="E206" s="41">
        <f>E207+E208</f>
        <v>0</v>
      </c>
      <c r="F206" s="32"/>
      <c r="G206" s="32"/>
      <c r="H206" s="41">
        <f t="shared" ref="H206:I206" si="132">H207+H208</f>
        <v>0</v>
      </c>
      <c r="I206" s="41">
        <f t="shared" si="132"/>
        <v>0</v>
      </c>
      <c r="J206" s="32"/>
      <c r="K206" s="32"/>
      <c r="L206" s="32"/>
      <c r="M206" s="29"/>
    </row>
    <row r="207" spans="1:13" s="58" customFormat="1" x14ac:dyDescent="0.25">
      <c r="A207" s="19" t="s">
        <v>15</v>
      </c>
      <c r="B207" s="14" t="s">
        <v>327</v>
      </c>
      <c r="C207" s="36"/>
      <c r="D207" s="36"/>
      <c r="E207" s="36"/>
      <c r="F207" s="35"/>
      <c r="G207" s="35"/>
      <c r="H207" s="36"/>
      <c r="I207" s="36"/>
      <c r="J207" s="35"/>
      <c r="K207" s="35"/>
      <c r="L207" s="35"/>
      <c r="M207" s="37"/>
    </row>
    <row r="208" spans="1:13" s="58" customFormat="1" x14ac:dyDescent="0.25">
      <c r="A208" s="19" t="s">
        <v>51</v>
      </c>
      <c r="B208" s="14" t="s">
        <v>328</v>
      </c>
      <c r="C208" s="36"/>
      <c r="D208" s="36"/>
      <c r="E208" s="36"/>
      <c r="F208" s="35"/>
      <c r="G208" s="35"/>
      <c r="H208" s="36"/>
      <c r="I208" s="36"/>
      <c r="J208" s="35"/>
      <c r="K208" s="35"/>
      <c r="L208" s="35"/>
      <c r="M208" s="37"/>
    </row>
    <row r="209" spans="1:13" s="44" customFormat="1" ht="22.5" x14ac:dyDescent="0.25">
      <c r="A209" s="47" t="s">
        <v>94</v>
      </c>
      <c r="B209" s="13" t="s">
        <v>329</v>
      </c>
      <c r="C209" s="41"/>
      <c r="D209" s="41">
        <f>D210</f>
        <v>0</v>
      </c>
      <c r="E209" s="41">
        <f>E210</f>
        <v>0</v>
      </c>
      <c r="F209" s="32"/>
      <c r="G209" s="32"/>
      <c r="H209" s="41">
        <f t="shared" ref="H209:I209" si="133">H210</f>
        <v>0</v>
      </c>
      <c r="I209" s="41">
        <f t="shared" si="133"/>
        <v>0</v>
      </c>
      <c r="J209" s="32"/>
      <c r="K209" s="32"/>
      <c r="L209" s="32"/>
      <c r="M209" s="32"/>
    </row>
    <row r="210" spans="1:13" s="44" customFormat="1" ht="21.75" x14ac:dyDescent="0.25">
      <c r="A210" s="9" t="s">
        <v>50</v>
      </c>
      <c r="B210" s="13" t="s">
        <v>330</v>
      </c>
      <c r="C210" s="40"/>
      <c r="D210" s="40"/>
      <c r="E210" s="40">
        <f>E211+E212</f>
        <v>0</v>
      </c>
      <c r="F210" s="32"/>
      <c r="G210" s="32"/>
      <c r="H210" s="40">
        <f t="shared" ref="H210:I210" si="134">H211+H212</f>
        <v>0</v>
      </c>
      <c r="I210" s="40">
        <f t="shared" si="134"/>
        <v>0</v>
      </c>
      <c r="J210" s="32"/>
      <c r="K210" s="32"/>
      <c r="L210" s="29"/>
      <c r="M210" s="29"/>
    </row>
    <row r="211" spans="1:13" s="58" customFormat="1" x14ac:dyDescent="0.25">
      <c r="A211" s="19" t="s">
        <v>51</v>
      </c>
      <c r="B211" s="14" t="s">
        <v>331</v>
      </c>
      <c r="C211" s="33"/>
      <c r="D211" s="33"/>
      <c r="E211" s="33"/>
      <c r="F211" s="35"/>
      <c r="G211" s="35"/>
      <c r="H211" s="33"/>
      <c r="I211" s="33"/>
      <c r="J211" s="35"/>
      <c r="K211" s="35"/>
      <c r="L211" s="37"/>
      <c r="M211" s="37"/>
    </row>
    <row r="212" spans="1:13" s="58" customFormat="1" ht="19.5" x14ac:dyDescent="0.25">
      <c r="A212" s="19" t="s">
        <v>16</v>
      </c>
      <c r="B212" s="14" t="s">
        <v>332</v>
      </c>
      <c r="C212" s="33"/>
      <c r="D212" s="33"/>
      <c r="E212" s="33"/>
      <c r="F212" s="35"/>
      <c r="G212" s="35"/>
      <c r="H212" s="33"/>
      <c r="I212" s="33"/>
      <c r="J212" s="35"/>
      <c r="K212" s="35"/>
      <c r="L212" s="37"/>
      <c r="M212" s="37"/>
    </row>
    <row r="213" spans="1:13" x14ac:dyDescent="0.25">
      <c r="A213" s="1" t="s">
        <v>30</v>
      </c>
      <c r="B213" s="11" t="s">
        <v>333</v>
      </c>
      <c r="C213" s="39">
        <f>C214</f>
        <v>78350</v>
      </c>
      <c r="D213" s="39">
        <f>D215</f>
        <v>135147</v>
      </c>
      <c r="E213" s="39">
        <f>E215</f>
        <v>135147</v>
      </c>
      <c r="F213" s="29">
        <f t="shared" ref="F213:F215" si="135">E213-D213</f>
        <v>0</v>
      </c>
      <c r="G213" s="29">
        <f t="shared" ref="G213:G215" si="136">E213/D213*100</f>
        <v>100</v>
      </c>
      <c r="H213" s="39">
        <f>H215</f>
        <v>135147</v>
      </c>
      <c r="I213" s="39">
        <f>I215</f>
        <v>135147</v>
      </c>
      <c r="J213" s="29">
        <f t="shared" si="87"/>
        <v>0</v>
      </c>
      <c r="K213" s="29">
        <f t="shared" si="125"/>
        <v>100</v>
      </c>
      <c r="L213" s="29">
        <f t="shared" si="126"/>
        <v>56797</v>
      </c>
      <c r="M213" s="29">
        <f t="shared" si="127"/>
        <v>172.49138481174217</v>
      </c>
    </row>
    <row r="214" spans="1:13" x14ac:dyDescent="0.25">
      <c r="A214" s="59" t="s">
        <v>95</v>
      </c>
      <c r="B214" s="11" t="s">
        <v>334</v>
      </c>
      <c r="C214" s="39">
        <v>78350</v>
      </c>
      <c r="D214" s="39">
        <f>D215</f>
        <v>135147</v>
      </c>
      <c r="E214" s="39">
        <f>E215</f>
        <v>135147</v>
      </c>
      <c r="F214" s="29"/>
      <c r="G214" s="29"/>
      <c r="H214" s="39">
        <f t="shared" ref="H214:I214" si="137">H215</f>
        <v>135147</v>
      </c>
      <c r="I214" s="39">
        <f t="shared" si="137"/>
        <v>135147</v>
      </c>
      <c r="J214" s="29"/>
      <c r="K214" s="29"/>
      <c r="L214" s="29"/>
      <c r="M214" s="29"/>
    </row>
    <row r="215" spans="1:13" ht="105.75" x14ac:dyDescent="0.25">
      <c r="A215" s="12" t="s">
        <v>64</v>
      </c>
      <c r="B215" s="13" t="s">
        <v>335</v>
      </c>
      <c r="C215" s="42">
        <f>C216</f>
        <v>0</v>
      </c>
      <c r="D215" s="42">
        <f>D216</f>
        <v>135147</v>
      </c>
      <c r="E215" s="42">
        <f>E216</f>
        <v>135147</v>
      </c>
      <c r="F215" s="32">
        <f t="shared" si="135"/>
        <v>0</v>
      </c>
      <c r="G215" s="32">
        <f t="shared" si="136"/>
        <v>100</v>
      </c>
      <c r="H215" s="42">
        <f t="shared" ref="H215:I215" si="138">H217</f>
        <v>135147</v>
      </c>
      <c r="I215" s="42">
        <f t="shared" si="138"/>
        <v>135147</v>
      </c>
      <c r="J215" s="32">
        <f t="shared" si="87"/>
        <v>0</v>
      </c>
      <c r="K215" s="32">
        <f t="shared" si="125"/>
        <v>100</v>
      </c>
      <c r="L215" s="29">
        <f t="shared" si="126"/>
        <v>135147</v>
      </c>
      <c r="M215" s="29">
        <v>0</v>
      </c>
    </row>
    <row r="216" spans="1:13" x14ac:dyDescent="0.25">
      <c r="A216" s="12" t="s">
        <v>32</v>
      </c>
      <c r="B216" s="13" t="s">
        <v>336</v>
      </c>
      <c r="C216" s="42"/>
      <c r="D216" s="42">
        <v>135147</v>
      </c>
      <c r="E216" s="42">
        <f>E217</f>
        <v>135147</v>
      </c>
      <c r="F216" s="32">
        <f t="shared" ref="F216" si="139">E216-D216</f>
        <v>0</v>
      </c>
      <c r="G216" s="32">
        <f t="shared" ref="G216" si="140">E216/D216*100</f>
        <v>100</v>
      </c>
      <c r="H216" s="42">
        <f t="shared" ref="H216:I216" si="141">H217</f>
        <v>135147</v>
      </c>
      <c r="I216" s="42">
        <f t="shared" si="141"/>
        <v>135147</v>
      </c>
      <c r="J216" s="32">
        <f t="shared" ref="J216" si="142">I216-H216</f>
        <v>0</v>
      </c>
      <c r="K216" s="32">
        <f t="shared" ref="K216" si="143">I216/H216*100</f>
        <v>100</v>
      </c>
      <c r="L216" s="29">
        <f t="shared" ref="L216" si="144">I216-C216</f>
        <v>135147</v>
      </c>
      <c r="M216" s="29"/>
    </row>
    <row r="217" spans="1:13" s="58" customFormat="1" ht="24" customHeight="1" x14ac:dyDescent="0.25">
      <c r="A217" s="10" t="s">
        <v>102</v>
      </c>
      <c r="B217" s="14" t="s">
        <v>337</v>
      </c>
      <c r="C217" s="66"/>
      <c r="D217" s="66"/>
      <c r="E217" s="66">
        <v>135147</v>
      </c>
      <c r="F217" s="35">
        <v>0</v>
      </c>
      <c r="G217" s="35">
        <v>0</v>
      </c>
      <c r="H217" s="66">
        <v>135147</v>
      </c>
      <c r="I217" s="66">
        <v>135147</v>
      </c>
      <c r="J217" s="35">
        <f t="shared" si="87"/>
        <v>0</v>
      </c>
      <c r="K217" s="35">
        <f t="shared" si="125"/>
        <v>100</v>
      </c>
      <c r="L217" s="37">
        <f t="shared" si="126"/>
        <v>135147</v>
      </c>
      <c r="M217" s="37"/>
    </row>
    <row r="219" spans="1:13" x14ac:dyDescent="0.25">
      <c r="A219" s="3" t="s">
        <v>69</v>
      </c>
    </row>
    <row r="220" spans="1:13" x14ac:dyDescent="0.25">
      <c r="A220" s="3" t="s">
        <v>28</v>
      </c>
      <c r="L220" s="3" t="s">
        <v>70</v>
      </c>
    </row>
    <row r="221" spans="1:13" x14ac:dyDescent="0.25">
      <c r="A221" s="3" t="s">
        <v>67</v>
      </c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 x14ac:dyDescent="0.25">
      <c r="A222" s="3" t="s">
        <v>28</v>
      </c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 t="s">
        <v>29</v>
      </c>
      <c r="M222" s="3"/>
    </row>
  </sheetData>
  <mergeCells count="15">
    <mergeCell ref="A2:M2"/>
    <mergeCell ref="A3:M3"/>
    <mergeCell ref="A5:A8"/>
    <mergeCell ref="B5:B8"/>
    <mergeCell ref="C5:C8"/>
    <mergeCell ref="D5:E5"/>
    <mergeCell ref="F5:G5"/>
    <mergeCell ref="H5:H8"/>
    <mergeCell ref="I5:I8"/>
    <mergeCell ref="J5:M5"/>
    <mergeCell ref="D6:D8"/>
    <mergeCell ref="E6:E8"/>
    <mergeCell ref="F6:G6"/>
    <mergeCell ref="J6:K6"/>
    <mergeCell ref="L6:M6"/>
  </mergeCells>
  <pageMargins left="0.31496062992125984" right="0.11811023622047245" top="0.35433070866141736" bottom="0.35433070866141736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48"/>
  <sheetViews>
    <sheetView workbookViewId="0">
      <selection activeCell="H6" sqref="H6"/>
    </sheetView>
  </sheetViews>
  <sheetFormatPr defaultRowHeight="15" x14ac:dyDescent="0.25"/>
  <cols>
    <col min="244" max="244" width="32.42578125" customWidth="1"/>
    <col min="245" max="245" width="19.85546875" customWidth="1"/>
    <col min="246" max="246" width="14.42578125" customWidth="1"/>
    <col min="247" max="247" width="15.42578125" customWidth="1"/>
    <col min="248" max="248" width="12.42578125" customWidth="1"/>
    <col min="249" max="249" width="12.5703125" customWidth="1"/>
    <col min="250" max="250" width="14.7109375" customWidth="1"/>
    <col min="251" max="251" width="16.28515625" customWidth="1"/>
    <col min="252" max="252" width="11.85546875" customWidth="1"/>
    <col min="253" max="253" width="15.42578125" customWidth="1"/>
    <col min="254" max="254" width="14.85546875" customWidth="1"/>
    <col min="500" max="500" width="32.42578125" customWidth="1"/>
    <col min="501" max="501" width="19.85546875" customWidth="1"/>
    <col min="502" max="502" width="14.42578125" customWidth="1"/>
    <col min="503" max="503" width="15.42578125" customWidth="1"/>
    <col min="504" max="504" width="12.42578125" customWidth="1"/>
    <col min="505" max="505" width="12.5703125" customWidth="1"/>
    <col min="506" max="506" width="14.7109375" customWidth="1"/>
    <col min="507" max="507" width="16.28515625" customWidth="1"/>
    <col min="508" max="508" width="11.85546875" customWidth="1"/>
    <col min="509" max="509" width="15.42578125" customWidth="1"/>
    <col min="510" max="510" width="14.85546875" customWidth="1"/>
    <col min="756" max="756" width="32.42578125" customWidth="1"/>
    <col min="757" max="757" width="19.85546875" customWidth="1"/>
    <col min="758" max="758" width="14.42578125" customWidth="1"/>
    <col min="759" max="759" width="15.42578125" customWidth="1"/>
    <col min="760" max="760" width="12.42578125" customWidth="1"/>
    <col min="761" max="761" width="12.5703125" customWidth="1"/>
    <col min="762" max="762" width="14.7109375" customWidth="1"/>
    <col min="763" max="763" width="16.28515625" customWidth="1"/>
    <col min="764" max="764" width="11.85546875" customWidth="1"/>
    <col min="765" max="765" width="15.42578125" customWidth="1"/>
    <col min="766" max="766" width="14.85546875" customWidth="1"/>
    <col min="1012" max="1012" width="32.42578125" customWidth="1"/>
    <col min="1013" max="1013" width="19.85546875" customWidth="1"/>
    <col min="1014" max="1014" width="14.42578125" customWidth="1"/>
    <col min="1015" max="1015" width="15.42578125" customWidth="1"/>
    <col min="1016" max="1016" width="12.42578125" customWidth="1"/>
    <col min="1017" max="1017" width="12.5703125" customWidth="1"/>
    <col min="1018" max="1018" width="14.7109375" customWidth="1"/>
    <col min="1019" max="1019" width="16.28515625" customWidth="1"/>
    <col min="1020" max="1020" width="11.85546875" customWidth="1"/>
    <col min="1021" max="1021" width="15.42578125" customWidth="1"/>
    <col min="1022" max="1022" width="14.85546875" customWidth="1"/>
    <col min="1268" max="1268" width="32.42578125" customWidth="1"/>
    <col min="1269" max="1269" width="19.85546875" customWidth="1"/>
    <col min="1270" max="1270" width="14.42578125" customWidth="1"/>
    <col min="1271" max="1271" width="15.42578125" customWidth="1"/>
    <col min="1272" max="1272" width="12.42578125" customWidth="1"/>
    <col min="1273" max="1273" width="12.5703125" customWidth="1"/>
    <col min="1274" max="1274" width="14.7109375" customWidth="1"/>
    <col min="1275" max="1275" width="16.28515625" customWidth="1"/>
    <col min="1276" max="1276" width="11.85546875" customWidth="1"/>
    <col min="1277" max="1277" width="15.42578125" customWidth="1"/>
    <col min="1278" max="1278" width="14.85546875" customWidth="1"/>
    <col min="1524" max="1524" width="32.42578125" customWidth="1"/>
    <col min="1525" max="1525" width="19.85546875" customWidth="1"/>
    <col min="1526" max="1526" width="14.42578125" customWidth="1"/>
    <col min="1527" max="1527" width="15.42578125" customWidth="1"/>
    <col min="1528" max="1528" width="12.42578125" customWidth="1"/>
    <col min="1529" max="1529" width="12.5703125" customWidth="1"/>
    <col min="1530" max="1530" width="14.7109375" customWidth="1"/>
    <col min="1531" max="1531" width="16.28515625" customWidth="1"/>
    <col min="1532" max="1532" width="11.85546875" customWidth="1"/>
    <col min="1533" max="1533" width="15.42578125" customWidth="1"/>
    <col min="1534" max="1534" width="14.85546875" customWidth="1"/>
    <col min="1780" max="1780" width="32.42578125" customWidth="1"/>
    <col min="1781" max="1781" width="19.85546875" customWidth="1"/>
    <col min="1782" max="1782" width="14.42578125" customWidth="1"/>
    <col min="1783" max="1783" width="15.42578125" customWidth="1"/>
    <col min="1784" max="1784" width="12.42578125" customWidth="1"/>
    <col min="1785" max="1785" width="12.5703125" customWidth="1"/>
    <col min="1786" max="1786" width="14.7109375" customWidth="1"/>
    <col min="1787" max="1787" width="16.28515625" customWidth="1"/>
    <col min="1788" max="1788" width="11.85546875" customWidth="1"/>
    <col min="1789" max="1789" width="15.42578125" customWidth="1"/>
    <col min="1790" max="1790" width="14.85546875" customWidth="1"/>
    <col min="2036" max="2036" width="32.42578125" customWidth="1"/>
    <col min="2037" max="2037" width="19.85546875" customWidth="1"/>
    <col min="2038" max="2038" width="14.42578125" customWidth="1"/>
    <col min="2039" max="2039" width="15.42578125" customWidth="1"/>
    <col min="2040" max="2040" width="12.42578125" customWidth="1"/>
    <col min="2041" max="2041" width="12.5703125" customWidth="1"/>
    <col min="2042" max="2042" width="14.7109375" customWidth="1"/>
    <col min="2043" max="2043" width="16.28515625" customWidth="1"/>
    <col min="2044" max="2044" width="11.85546875" customWidth="1"/>
    <col min="2045" max="2045" width="15.42578125" customWidth="1"/>
    <col min="2046" max="2046" width="14.85546875" customWidth="1"/>
    <col min="2292" max="2292" width="32.42578125" customWidth="1"/>
    <col min="2293" max="2293" width="19.85546875" customWidth="1"/>
    <col min="2294" max="2294" width="14.42578125" customWidth="1"/>
    <col min="2295" max="2295" width="15.42578125" customWidth="1"/>
    <col min="2296" max="2296" width="12.42578125" customWidth="1"/>
    <col min="2297" max="2297" width="12.5703125" customWidth="1"/>
    <col min="2298" max="2298" width="14.7109375" customWidth="1"/>
    <col min="2299" max="2299" width="16.28515625" customWidth="1"/>
    <col min="2300" max="2300" width="11.85546875" customWidth="1"/>
    <col min="2301" max="2301" width="15.42578125" customWidth="1"/>
    <col min="2302" max="2302" width="14.85546875" customWidth="1"/>
    <col min="2548" max="2548" width="32.42578125" customWidth="1"/>
    <col min="2549" max="2549" width="19.85546875" customWidth="1"/>
    <col min="2550" max="2550" width="14.42578125" customWidth="1"/>
    <col min="2551" max="2551" width="15.42578125" customWidth="1"/>
    <col min="2552" max="2552" width="12.42578125" customWidth="1"/>
    <col min="2553" max="2553" width="12.5703125" customWidth="1"/>
    <col min="2554" max="2554" width="14.7109375" customWidth="1"/>
    <col min="2555" max="2555" width="16.28515625" customWidth="1"/>
    <col min="2556" max="2556" width="11.85546875" customWidth="1"/>
    <col min="2557" max="2557" width="15.42578125" customWidth="1"/>
    <col min="2558" max="2558" width="14.85546875" customWidth="1"/>
    <col min="2804" max="2804" width="32.42578125" customWidth="1"/>
    <col min="2805" max="2805" width="19.85546875" customWidth="1"/>
    <col min="2806" max="2806" width="14.42578125" customWidth="1"/>
    <col min="2807" max="2807" width="15.42578125" customWidth="1"/>
    <col min="2808" max="2808" width="12.42578125" customWidth="1"/>
    <col min="2809" max="2809" width="12.5703125" customWidth="1"/>
    <col min="2810" max="2810" width="14.7109375" customWidth="1"/>
    <col min="2811" max="2811" width="16.28515625" customWidth="1"/>
    <col min="2812" max="2812" width="11.85546875" customWidth="1"/>
    <col min="2813" max="2813" width="15.42578125" customWidth="1"/>
    <col min="2814" max="2814" width="14.85546875" customWidth="1"/>
    <col min="3060" max="3060" width="32.42578125" customWidth="1"/>
    <col min="3061" max="3061" width="19.85546875" customWidth="1"/>
    <col min="3062" max="3062" width="14.42578125" customWidth="1"/>
    <col min="3063" max="3063" width="15.42578125" customWidth="1"/>
    <col min="3064" max="3064" width="12.42578125" customWidth="1"/>
    <col min="3065" max="3065" width="12.5703125" customWidth="1"/>
    <col min="3066" max="3066" width="14.7109375" customWidth="1"/>
    <col min="3067" max="3067" width="16.28515625" customWidth="1"/>
    <col min="3068" max="3068" width="11.85546875" customWidth="1"/>
    <col min="3069" max="3069" width="15.42578125" customWidth="1"/>
    <col min="3070" max="3070" width="14.85546875" customWidth="1"/>
    <col min="3316" max="3316" width="32.42578125" customWidth="1"/>
    <col min="3317" max="3317" width="19.85546875" customWidth="1"/>
    <col min="3318" max="3318" width="14.42578125" customWidth="1"/>
    <col min="3319" max="3319" width="15.42578125" customWidth="1"/>
    <col min="3320" max="3320" width="12.42578125" customWidth="1"/>
    <col min="3321" max="3321" width="12.5703125" customWidth="1"/>
    <col min="3322" max="3322" width="14.7109375" customWidth="1"/>
    <col min="3323" max="3323" width="16.28515625" customWidth="1"/>
    <col min="3324" max="3324" width="11.85546875" customWidth="1"/>
    <col min="3325" max="3325" width="15.42578125" customWidth="1"/>
    <col min="3326" max="3326" width="14.85546875" customWidth="1"/>
    <col min="3572" max="3572" width="32.42578125" customWidth="1"/>
    <col min="3573" max="3573" width="19.85546875" customWidth="1"/>
    <col min="3574" max="3574" width="14.42578125" customWidth="1"/>
    <col min="3575" max="3575" width="15.42578125" customWidth="1"/>
    <col min="3576" max="3576" width="12.42578125" customWidth="1"/>
    <col min="3577" max="3577" width="12.5703125" customWidth="1"/>
    <col min="3578" max="3578" width="14.7109375" customWidth="1"/>
    <col min="3579" max="3579" width="16.28515625" customWidth="1"/>
    <col min="3580" max="3580" width="11.85546875" customWidth="1"/>
    <col min="3581" max="3581" width="15.42578125" customWidth="1"/>
    <col min="3582" max="3582" width="14.85546875" customWidth="1"/>
    <col min="3828" max="3828" width="32.42578125" customWidth="1"/>
    <col min="3829" max="3829" width="19.85546875" customWidth="1"/>
    <col min="3830" max="3830" width="14.42578125" customWidth="1"/>
    <col min="3831" max="3831" width="15.42578125" customWidth="1"/>
    <col min="3832" max="3832" width="12.42578125" customWidth="1"/>
    <col min="3833" max="3833" width="12.5703125" customWidth="1"/>
    <col min="3834" max="3834" width="14.7109375" customWidth="1"/>
    <col min="3835" max="3835" width="16.28515625" customWidth="1"/>
    <col min="3836" max="3836" width="11.85546875" customWidth="1"/>
    <col min="3837" max="3837" width="15.42578125" customWidth="1"/>
    <col min="3838" max="3838" width="14.85546875" customWidth="1"/>
    <col min="4084" max="4084" width="32.42578125" customWidth="1"/>
    <col min="4085" max="4085" width="19.85546875" customWidth="1"/>
    <col min="4086" max="4086" width="14.42578125" customWidth="1"/>
    <col min="4087" max="4087" width="15.42578125" customWidth="1"/>
    <col min="4088" max="4088" width="12.42578125" customWidth="1"/>
    <col min="4089" max="4089" width="12.5703125" customWidth="1"/>
    <col min="4090" max="4090" width="14.7109375" customWidth="1"/>
    <col min="4091" max="4091" width="16.28515625" customWidth="1"/>
    <col min="4092" max="4092" width="11.85546875" customWidth="1"/>
    <col min="4093" max="4093" width="15.42578125" customWidth="1"/>
    <col min="4094" max="4094" width="14.85546875" customWidth="1"/>
    <col min="4340" max="4340" width="32.42578125" customWidth="1"/>
    <col min="4341" max="4341" width="19.85546875" customWidth="1"/>
    <col min="4342" max="4342" width="14.42578125" customWidth="1"/>
    <col min="4343" max="4343" width="15.42578125" customWidth="1"/>
    <col min="4344" max="4344" width="12.42578125" customWidth="1"/>
    <col min="4345" max="4345" width="12.5703125" customWidth="1"/>
    <col min="4346" max="4346" width="14.7109375" customWidth="1"/>
    <col min="4347" max="4347" width="16.28515625" customWidth="1"/>
    <col min="4348" max="4348" width="11.85546875" customWidth="1"/>
    <col min="4349" max="4349" width="15.42578125" customWidth="1"/>
    <col min="4350" max="4350" width="14.85546875" customWidth="1"/>
    <col min="4596" max="4596" width="32.42578125" customWidth="1"/>
    <col min="4597" max="4597" width="19.85546875" customWidth="1"/>
    <col min="4598" max="4598" width="14.42578125" customWidth="1"/>
    <col min="4599" max="4599" width="15.42578125" customWidth="1"/>
    <col min="4600" max="4600" width="12.42578125" customWidth="1"/>
    <col min="4601" max="4601" width="12.5703125" customWidth="1"/>
    <col min="4602" max="4602" width="14.7109375" customWidth="1"/>
    <col min="4603" max="4603" width="16.28515625" customWidth="1"/>
    <col min="4604" max="4604" width="11.85546875" customWidth="1"/>
    <col min="4605" max="4605" width="15.42578125" customWidth="1"/>
    <col min="4606" max="4606" width="14.85546875" customWidth="1"/>
    <col min="4852" max="4852" width="32.42578125" customWidth="1"/>
    <col min="4853" max="4853" width="19.85546875" customWidth="1"/>
    <col min="4854" max="4854" width="14.42578125" customWidth="1"/>
    <col min="4855" max="4855" width="15.42578125" customWidth="1"/>
    <col min="4856" max="4856" width="12.42578125" customWidth="1"/>
    <col min="4857" max="4857" width="12.5703125" customWidth="1"/>
    <col min="4858" max="4858" width="14.7109375" customWidth="1"/>
    <col min="4859" max="4859" width="16.28515625" customWidth="1"/>
    <col min="4860" max="4860" width="11.85546875" customWidth="1"/>
    <col min="4861" max="4861" width="15.42578125" customWidth="1"/>
    <col min="4862" max="4862" width="14.85546875" customWidth="1"/>
    <col min="5108" max="5108" width="32.42578125" customWidth="1"/>
    <col min="5109" max="5109" width="19.85546875" customWidth="1"/>
    <col min="5110" max="5110" width="14.42578125" customWidth="1"/>
    <col min="5111" max="5111" width="15.42578125" customWidth="1"/>
    <col min="5112" max="5112" width="12.42578125" customWidth="1"/>
    <col min="5113" max="5113" width="12.5703125" customWidth="1"/>
    <col min="5114" max="5114" width="14.7109375" customWidth="1"/>
    <col min="5115" max="5115" width="16.28515625" customWidth="1"/>
    <col min="5116" max="5116" width="11.85546875" customWidth="1"/>
    <col min="5117" max="5117" width="15.42578125" customWidth="1"/>
    <col min="5118" max="5118" width="14.85546875" customWidth="1"/>
    <col min="5364" max="5364" width="32.42578125" customWidth="1"/>
    <col min="5365" max="5365" width="19.85546875" customWidth="1"/>
    <col min="5366" max="5366" width="14.42578125" customWidth="1"/>
    <col min="5367" max="5367" width="15.42578125" customWidth="1"/>
    <col min="5368" max="5368" width="12.42578125" customWidth="1"/>
    <col min="5369" max="5369" width="12.5703125" customWidth="1"/>
    <col min="5370" max="5370" width="14.7109375" customWidth="1"/>
    <col min="5371" max="5371" width="16.28515625" customWidth="1"/>
    <col min="5372" max="5372" width="11.85546875" customWidth="1"/>
    <col min="5373" max="5373" width="15.42578125" customWidth="1"/>
    <col min="5374" max="5374" width="14.85546875" customWidth="1"/>
    <col min="5620" max="5620" width="32.42578125" customWidth="1"/>
    <col min="5621" max="5621" width="19.85546875" customWidth="1"/>
    <col min="5622" max="5622" width="14.42578125" customWidth="1"/>
    <col min="5623" max="5623" width="15.42578125" customWidth="1"/>
    <col min="5624" max="5624" width="12.42578125" customWidth="1"/>
    <col min="5625" max="5625" width="12.5703125" customWidth="1"/>
    <col min="5626" max="5626" width="14.7109375" customWidth="1"/>
    <col min="5627" max="5627" width="16.28515625" customWidth="1"/>
    <col min="5628" max="5628" width="11.85546875" customWidth="1"/>
    <col min="5629" max="5629" width="15.42578125" customWidth="1"/>
    <col min="5630" max="5630" width="14.85546875" customWidth="1"/>
    <col min="5876" max="5876" width="32.42578125" customWidth="1"/>
    <col min="5877" max="5877" width="19.85546875" customWidth="1"/>
    <col min="5878" max="5878" width="14.42578125" customWidth="1"/>
    <col min="5879" max="5879" width="15.42578125" customWidth="1"/>
    <col min="5880" max="5880" width="12.42578125" customWidth="1"/>
    <col min="5881" max="5881" width="12.5703125" customWidth="1"/>
    <col min="5882" max="5882" width="14.7109375" customWidth="1"/>
    <col min="5883" max="5883" width="16.28515625" customWidth="1"/>
    <col min="5884" max="5884" width="11.85546875" customWidth="1"/>
    <col min="5885" max="5885" width="15.42578125" customWidth="1"/>
    <col min="5886" max="5886" width="14.85546875" customWidth="1"/>
    <col min="6132" max="6132" width="32.42578125" customWidth="1"/>
    <col min="6133" max="6133" width="19.85546875" customWidth="1"/>
    <col min="6134" max="6134" width="14.42578125" customWidth="1"/>
    <col min="6135" max="6135" width="15.42578125" customWidth="1"/>
    <col min="6136" max="6136" width="12.42578125" customWidth="1"/>
    <col min="6137" max="6137" width="12.5703125" customWidth="1"/>
    <col min="6138" max="6138" width="14.7109375" customWidth="1"/>
    <col min="6139" max="6139" width="16.28515625" customWidth="1"/>
    <col min="6140" max="6140" width="11.85546875" customWidth="1"/>
    <col min="6141" max="6141" width="15.42578125" customWidth="1"/>
    <col min="6142" max="6142" width="14.85546875" customWidth="1"/>
    <col min="6388" max="6388" width="32.42578125" customWidth="1"/>
    <col min="6389" max="6389" width="19.85546875" customWidth="1"/>
    <col min="6390" max="6390" width="14.42578125" customWidth="1"/>
    <col min="6391" max="6391" width="15.42578125" customWidth="1"/>
    <col min="6392" max="6392" width="12.42578125" customWidth="1"/>
    <col min="6393" max="6393" width="12.5703125" customWidth="1"/>
    <col min="6394" max="6394" width="14.7109375" customWidth="1"/>
    <col min="6395" max="6395" width="16.28515625" customWidth="1"/>
    <col min="6396" max="6396" width="11.85546875" customWidth="1"/>
    <col min="6397" max="6397" width="15.42578125" customWidth="1"/>
    <col min="6398" max="6398" width="14.85546875" customWidth="1"/>
    <col min="6644" max="6644" width="32.42578125" customWidth="1"/>
    <col min="6645" max="6645" width="19.85546875" customWidth="1"/>
    <col min="6646" max="6646" width="14.42578125" customWidth="1"/>
    <col min="6647" max="6647" width="15.42578125" customWidth="1"/>
    <col min="6648" max="6648" width="12.42578125" customWidth="1"/>
    <col min="6649" max="6649" width="12.5703125" customWidth="1"/>
    <col min="6650" max="6650" width="14.7109375" customWidth="1"/>
    <col min="6651" max="6651" width="16.28515625" customWidth="1"/>
    <col min="6652" max="6652" width="11.85546875" customWidth="1"/>
    <col min="6653" max="6653" width="15.42578125" customWidth="1"/>
    <col min="6654" max="6654" width="14.85546875" customWidth="1"/>
    <col min="6900" max="6900" width="32.42578125" customWidth="1"/>
    <col min="6901" max="6901" width="19.85546875" customWidth="1"/>
    <col min="6902" max="6902" width="14.42578125" customWidth="1"/>
    <col min="6903" max="6903" width="15.42578125" customWidth="1"/>
    <col min="6904" max="6904" width="12.42578125" customWidth="1"/>
    <col min="6905" max="6905" width="12.5703125" customWidth="1"/>
    <col min="6906" max="6906" width="14.7109375" customWidth="1"/>
    <col min="6907" max="6907" width="16.28515625" customWidth="1"/>
    <col min="6908" max="6908" width="11.85546875" customWidth="1"/>
    <col min="6909" max="6909" width="15.42578125" customWidth="1"/>
    <col min="6910" max="6910" width="14.85546875" customWidth="1"/>
    <col min="7156" max="7156" width="32.42578125" customWidth="1"/>
    <col min="7157" max="7157" width="19.85546875" customWidth="1"/>
    <col min="7158" max="7158" width="14.42578125" customWidth="1"/>
    <col min="7159" max="7159" width="15.42578125" customWidth="1"/>
    <col min="7160" max="7160" width="12.42578125" customWidth="1"/>
    <col min="7161" max="7161" width="12.5703125" customWidth="1"/>
    <col min="7162" max="7162" width="14.7109375" customWidth="1"/>
    <col min="7163" max="7163" width="16.28515625" customWidth="1"/>
    <col min="7164" max="7164" width="11.85546875" customWidth="1"/>
    <col min="7165" max="7165" width="15.42578125" customWidth="1"/>
    <col min="7166" max="7166" width="14.85546875" customWidth="1"/>
    <col min="7412" max="7412" width="32.42578125" customWidth="1"/>
    <col min="7413" max="7413" width="19.85546875" customWidth="1"/>
    <col min="7414" max="7414" width="14.42578125" customWidth="1"/>
    <col min="7415" max="7415" width="15.42578125" customWidth="1"/>
    <col min="7416" max="7416" width="12.42578125" customWidth="1"/>
    <col min="7417" max="7417" width="12.5703125" customWidth="1"/>
    <col min="7418" max="7418" width="14.7109375" customWidth="1"/>
    <col min="7419" max="7419" width="16.28515625" customWidth="1"/>
    <col min="7420" max="7420" width="11.85546875" customWidth="1"/>
    <col min="7421" max="7421" width="15.42578125" customWidth="1"/>
    <col min="7422" max="7422" width="14.85546875" customWidth="1"/>
    <col min="7668" max="7668" width="32.42578125" customWidth="1"/>
    <col min="7669" max="7669" width="19.85546875" customWidth="1"/>
    <col min="7670" max="7670" width="14.42578125" customWidth="1"/>
    <col min="7671" max="7671" width="15.42578125" customWidth="1"/>
    <col min="7672" max="7672" width="12.42578125" customWidth="1"/>
    <col min="7673" max="7673" width="12.5703125" customWidth="1"/>
    <col min="7674" max="7674" width="14.7109375" customWidth="1"/>
    <col min="7675" max="7675" width="16.28515625" customWidth="1"/>
    <col min="7676" max="7676" width="11.85546875" customWidth="1"/>
    <col min="7677" max="7677" width="15.42578125" customWidth="1"/>
    <col min="7678" max="7678" width="14.85546875" customWidth="1"/>
    <col min="7924" max="7924" width="32.42578125" customWidth="1"/>
    <col min="7925" max="7925" width="19.85546875" customWidth="1"/>
    <col min="7926" max="7926" width="14.42578125" customWidth="1"/>
    <col min="7927" max="7927" width="15.42578125" customWidth="1"/>
    <col min="7928" max="7928" width="12.42578125" customWidth="1"/>
    <col min="7929" max="7929" width="12.5703125" customWidth="1"/>
    <col min="7930" max="7930" width="14.7109375" customWidth="1"/>
    <col min="7931" max="7931" width="16.28515625" customWidth="1"/>
    <col min="7932" max="7932" width="11.85546875" customWidth="1"/>
    <col min="7933" max="7933" width="15.42578125" customWidth="1"/>
    <col min="7934" max="7934" width="14.85546875" customWidth="1"/>
    <col min="8180" max="8180" width="32.42578125" customWidth="1"/>
    <col min="8181" max="8181" width="19.85546875" customWidth="1"/>
    <col min="8182" max="8182" width="14.42578125" customWidth="1"/>
    <col min="8183" max="8183" width="15.42578125" customWidth="1"/>
    <col min="8184" max="8184" width="12.42578125" customWidth="1"/>
    <col min="8185" max="8185" width="12.5703125" customWidth="1"/>
    <col min="8186" max="8186" width="14.7109375" customWidth="1"/>
    <col min="8187" max="8187" width="16.28515625" customWidth="1"/>
    <col min="8188" max="8188" width="11.85546875" customWidth="1"/>
    <col min="8189" max="8189" width="15.42578125" customWidth="1"/>
    <col min="8190" max="8190" width="14.85546875" customWidth="1"/>
    <col min="8436" max="8436" width="32.42578125" customWidth="1"/>
    <col min="8437" max="8437" width="19.85546875" customWidth="1"/>
    <col min="8438" max="8438" width="14.42578125" customWidth="1"/>
    <col min="8439" max="8439" width="15.42578125" customWidth="1"/>
    <col min="8440" max="8440" width="12.42578125" customWidth="1"/>
    <col min="8441" max="8441" width="12.5703125" customWidth="1"/>
    <col min="8442" max="8442" width="14.7109375" customWidth="1"/>
    <col min="8443" max="8443" width="16.28515625" customWidth="1"/>
    <col min="8444" max="8444" width="11.85546875" customWidth="1"/>
    <col min="8445" max="8445" width="15.42578125" customWidth="1"/>
    <col min="8446" max="8446" width="14.85546875" customWidth="1"/>
    <col min="8692" max="8692" width="32.42578125" customWidth="1"/>
    <col min="8693" max="8693" width="19.85546875" customWidth="1"/>
    <col min="8694" max="8694" width="14.42578125" customWidth="1"/>
    <col min="8695" max="8695" width="15.42578125" customWidth="1"/>
    <col min="8696" max="8696" width="12.42578125" customWidth="1"/>
    <col min="8697" max="8697" width="12.5703125" customWidth="1"/>
    <col min="8698" max="8698" width="14.7109375" customWidth="1"/>
    <col min="8699" max="8699" width="16.28515625" customWidth="1"/>
    <col min="8700" max="8700" width="11.85546875" customWidth="1"/>
    <col min="8701" max="8701" width="15.42578125" customWidth="1"/>
    <col min="8702" max="8702" width="14.85546875" customWidth="1"/>
    <col min="8948" max="8948" width="32.42578125" customWidth="1"/>
    <col min="8949" max="8949" width="19.85546875" customWidth="1"/>
    <col min="8950" max="8950" width="14.42578125" customWidth="1"/>
    <col min="8951" max="8951" width="15.42578125" customWidth="1"/>
    <col min="8952" max="8952" width="12.42578125" customWidth="1"/>
    <col min="8953" max="8953" width="12.5703125" customWidth="1"/>
    <col min="8954" max="8954" width="14.7109375" customWidth="1"/>
    <col min="8955" max="8955" width="16.28515625" customWidth="1"/>
    <col min="8956" max="8956" width="11.85546875" customWidth="1"/>
    <col min="8957" max="8957" width="15.42578125" customWidth="1"/>
    <col min="8958" max="8958" width="14.85546875" customWidth="1"/>
    <col min="9204" max="9204" width="32.42578125" customWidth="1"/>
    <col min="9205" max="9205" width="19.85546875" customWidth="1"/>
    <col min="9206" max="9206" width="14.42578125" customWidth="1"/>
    <col min="9207" max="9207" width="15.42578125" customWidth="1"/>
    <col min="9208" max="9208" width="12.42578125" customWidth="1"/>
    <col min="9209" max="9209" width="12.5703125" customWidth="1"/>
    <col min="9210" max="9210" width="14.7109375" customWidth="1"/>
    <col min="9211" max="9211" width="16.28515625" customWidth="1"/>
    <col min="9212" max="9212" width="11.85546875" customWidth="1"/>
    <col min="9213" max="9213" width="15.42578125" customWidth="1"/>
    <col min="9214" max="9214" width="14.85546875" customWidth="1"/>
    <col min="9460" max="9460" width="32.42578125" customWidth="1"/>
    <col min="9461" max="9461" width="19.85546875" customWidth="1"/>
    <col min="9462" max="9462" width="14.42578125" customWidth="1"/>
    <col min="9463" max="9463" width="15.42578125" customWidth="1"/>
    <col min="9464" max="9464" width="12.42578125" customWidth="1"/>
    <col min="9465" max="9465" width="12.5703125" customWidth="1"/>
    <col min="9466" max="9466" width="14.7109375" customWidth="1"/>
    <col min="9467" max="9467" width="16.28515625" customWidth="1"/>
    <col min="9468" max="9468" width="11.85546875" customWidth="1"/>
    <col min="9469" max="9469" width="15.42578125" customWidth="1"/>
    <col min="9470" max="9470" width="14.85546875" customWidth="1"/>
    <col min="9716" max="9716" width="32.42578125" customWidth="1"/>
    <col min="9717" max="9717" width="19.85546875" customWidth="1"/>
    <col min="9718" max="9718" width="14.42578125" customWidth="1"/>
    <col min="9719" max="9719" width="15.42578125" customWidth="1"/>
    <col min="9720" max="9720" width="12.42578125" customWidth="1"/>
    <col min="9721" max="9721" width="12.5703125" customWidth="1"/>
    <col min="9722" max="9722" width="14.7109375" customWidth="1"/>
    <col min="9723" max="9723" width="16.28515625" customWidth="1"/>
    <col min="9724" max="9724" width="11.85546875" customWidth="1"/>
    <col min="9725" max="9725" width="15.42578125" customWidth="1"/>
    <col min="9726" max="9726" width="14.85546875" customWidth="1"/>
    <col min="9972" max="9972" width="32.42578125" customWidth="1"/>
    <col min="9973" max="9973" width="19.85546875" customWidth="1"/>
    <col min="9974" max="9974" width="14.42578125" customWidth="1"/>
    <col min="9975" max="9975" width="15.42578125" customWidth="1"/>
    <col min="9976" max="9976" width="12.42578125" customWidth="1"/>
    <col min="9977" max="9977" width="12.5703125" customWidth="1"/>
    <col min="9978" max="9978" width="14.7109375" customWidth="1"/>
    <col min="9979" max="9979" width="16.28515625" customWidth="1"/>
    <col min="9980" max="9980" width="11.85546875" customWidth="1"/>
    <col min="9981" max="9981" width="15.42578125" customWidth="1"/>
    <col min="9982" max="9982" width="14.85546875" customWidth="1"/>
    <col min="10228" max="10228" width="32.42578125" customWidth="1"/>
    <col min="10229" max="10229" width="19.85546875" customWidth="1"/>
    <col min="10230" max="10230" width="14.42578125" customWidth="1"/>
    <col min="10231" max="10231" width="15.42578125" customWidth="1"/>
    <col min="10232" max="10232" width="12.42578125" customWidth="1"/>
    <col min="10233" max="10233" width="12.5703125" customWidth="1"/>
    <col min="10234" max="10234" width="14.7109375" customWidth="1"/>
    <col min="10235" max="10235" width="16.28515625" customWidth="1"/>
    <col min="10236" max="10236" width="11.85546875" customWidth="1"/>
    <col min="10237" max="10237" width="15.42578125" customWidth="1"/>
    <col min="10238" max="10238" width="14.85546875" customWidth="1"/>
    <col min="10484" max="10484" width="32.42578125" customWidth="1"/>
    <col min="10485" max="10485" width="19.85546875" customWidth="1"/>
    <col min="10486" max="10486" width="14.42578125" customWidth="1"/>
    <col min="10487" max="10487" width="15.42578125" customWidth="1"/>
    <col min="10488" max="10488" width="12.42578125" customWidth="1"/>
    <col min="10489" max="10489" width="12.5703125" customWidth="1"/>
    <col min="10490" max="10490" width="14.7109375" customWidth="1"/>
    <col min="10491" max="10491" width="16.28515625" customWidth="1"/>
    <col min="10492" max="10492" width="11.85546875" customWidth="1"/>
    <col min="10493" max="10493" width="15.42578125" customWidth="1"/>
    <col min="10494" max="10494" width="14.85546875" customWidth="1"/>
    <col min="10740" max="10740" width="32.42578125" customWidth="1"/>
    <col min="10741" max="10741" width="19.85546875" customWidth="1"/>
    <col min="10742" max="10742" width="14.42578125" customWidth="1"/>
    <col min="10743" max="10743" width="15.42578125" customWidth="1"/>
    <col min="10744" max="10744" width="12.42578125" customWidth="1"/>
    <col min="10745" max="10745" width="12.5703125" customWidth="1"/>
    <col min="10746" max="10746" width="14.7109375" customWidth="1"/>
    <col min="10747" max="10747" width="16.28515625" customWidth="1"/>
    <col min="10748" max="10748" width="11.85546875" customWidth="1"/>
    <col min="10749" max="10749" width="15.42578125" customWidth="1"/>
    <col min="10750" max="10750" width="14.85546875" customWidth="1"/>
    <col min="10996" max="10996" width="32.42578125" customWidth="1"/>
    <col min="10997" max="10997" width="19.85546875" customWidth="1"/>
    <col min="10998" max="10998" width="14.42578125" customWidth="1"/>
    <col min="10999" max="10999" width="15.42578125" customWidth="1"/>
    <col min="11000" max="11000" width="12.42578125" customWidth="1"/>
    <col min="11001" max="11001" width="12.5703125" customWidth="1"/>
    <col min="11002" max="11002" width="14.7109375" customWidth="1"/>
    <col min="11003" max="11003" width="16.28515625" customWidth="1"/>
    <col min="11004" max="11004" width="11.85546875" customWidth="1"/>
    <col min="11005" max="11005" width="15.42578125" customWidth="1"/>
    <col min="11006" max="11006" width="14.85546875" customWidth="1"/>
    <col min="11252" max="11252" width="32.42578125" customWidth="1"/>
    <col min="11253" max="11253" width="19.85546875" customWidth="1"/>
    <col min="11254" max="11254" width="14.42578125" customWidth="1"/>
    <col min="11255" max="11255" width="15.42578125" customWidth="1"/>
    <col min="11256" max="11256" width="12.42578125" customWidth="1"/>
    <col min="11257" max="11257" width="12.5703125" customWidth="1"/>
    <col min="11258" max="11258" width="14.7109375" customWidth="1"/>
    <col min="11259" max="11259" width="16.28515625" customWidth="1"/>
    <col min="11260" max="11260" width="11.85546875" customWidth="1"/>
    <col min="11261" max="11261" width="15.42578125" customWidth="1"/>
    <col min="11262" max="11262" width="14.85546875" customWidth="1"/>
    <col min="11508" max="11508" width="32.42578125" customWidth="1"/>
    <col min="11509" max="11509" width="19.85546875" customWidth="1"/>
    <col min="11510" max="11510" width="14.42578125" customWidth="1"/>
    <col min="11511" max="11511" width="15.42578125" customWidth="1"/>
    <col min="11512" max="11512" width="12.42578125" customWidth="1"/>
    <col min="11513" max="11513" width="12.5703125" customWidth="1"/>
    <col min="11514" max="11514" width="14.7109375" customWidth="1"/>
    <col min="11515" max="11515" width="16.28515625" customWidth="1"/>
    <col min="11516" max="11516" width="11.85546875" customWidth="1"/>
    <col min="11517" max="11517" width="15.42578125" customWidth="1"/>
    <col min="11518" max="11518" width="14.85546875" customWidth="1"/>
    <col min="11764" max="11764" width="32.42578125" customWidth="1"/>
    <col min="11765" max="11765" width="19.85546875" customWidth="1"/>
    <col min="11766" max="11766" width="14.42578125" customWidth="1"/>
    <col min="11767" max="11767" width="15.42578125" customWidth="1"/>
    <col min="11768" max="11768" width="12.42578125" customWidth="1"/>
    <col min="11769" max="11769" width="12.5703125" customWidth="1"/>
    <col min="11770" max="11770" width="14.7109375" customWidth="1"/>
    <col min="11771" max="11771" width="16.28515625" customWidth="1"/>
    <col min="11772" max="11772" width="11.85546875" customWidth="1"/>
    <col min="11773" max="11773" width="15.42578125" customWidth="1"/>
    <col min="11774" max="11774" width="14.85546875" customWidth="1"/>
    <col min="12020" max="12020" width="32.42578125" customWidth="1"/>
    <col min="12021" max="12021" width="19.85546875" customWidth="1"/>
    <col min="12022" max="12022" width="14.42578125" customWidth="1"/>
    <col min="12023" max="12023" width="15.42578125" customWidth="1"/>
    <col min="12024" max="12024" width="12.42578125" customWidth="1"/>
    <col min="12025" max="12025" width="12.5703125" customWidth="1"/>
    <col min="12026" max="12026" width="14.7109375" customWidth="1"/>
    <col min="12027" max="12027" width="16.28515625" customWidth="1"/>
    <col min="12028" max="12028" width="11.85546875" customWidth="1"/>
    <col min="12029" max="12029" width="15.42578125" customWidth="1"/>
    <col min="12030" max="12030" width="14.85546875" customWidth="1"/>
    <col min="12276" max="12276" width="32.42578125" customWidth="1"/>
    <col min="12277" max="12277" width="19.85546875" customWidth="1"/>
    <col min="12278" max="12278" width="14.42578125" customWidth="1"/>
    <col min="12279" max="12279" width="15.42578125" customWidth="1"/>
    <col min="12280" max="12280" width="12.42578125" customWidth="1"/>
    <col min="12281" max="12281" width="12.5703125" customWidth="1"/>
    <col min="12282" max="12282" width="14.7109375" customWidth="1"/>
    <col min="12283" max="12283" width="16.28515625" customWidth="1"/>
    <col min="12284" max="12284" width="11.85546875" customWidth="1"/>
    <col min="12285" max="12285" width="15.42578125" customWidth="1"/>
    <col min="12286" max="12286" width="14.85546875" customWidth="1"/>
    <col min="12532" max="12532" width="32.42578125" customWidth="1"/>
    <col min="12533" max="12533" width="19.85546875" customWidth="1"/>
    <col min="12534" max="12534" width="14.42578125" customWidth="1"/>
    <col min="12535" max="12535" width="15.42578125" customWidth="1"/>
    <col min="12536" max="12536" width="12.42578125" customWidth="1"/>
    <col min="12537" max="12537" width="12.5703125" customWidth="1"/>
    <col min="12538" max="12538" width="14.7109375" customWidth="1"/>
    <col min="12539" max="12539" width="16.28515625" customWidth="1"/>
    <col min="12540" max="12540" width="11.85546875" customWidth="1"/>
    <col min="12541" max="12541" width="15.42578125" customWidth="1"/>
    <col min="12542" max="12542" width="14.85546875" customWidth="1"/>
    <col min="12788" max="12788" width="32.42578125" customWidth="1"/>
    <col min="12789" max="12789" width="19.85546875" customWidth="1"/>
    <col min="12790" max="12790" width="14.42578125" customWidth="1"/>
    <col min="12791" max="12791" width="15.42578125" customWidth="1"/>
    <col min="12792" max="12792" width="12.42578125" customWidth="1"/>
    <col min="12793" max="12793" width="12.5703125" customWidth="1"/>
    <col min="12794" max="12794" width="14.7109375" customWidth="1"/>
    <col min="12795" max="12795" width="16.28515625" customWidth="1"/>
    <col min="12796" max="12796" width="11.85546875" customWidth="1"/>
    <col min="12797" max="12797" width="15.42578125" customWidth="1"/>
    <col min="12798" max="12798" width="14.85546875" customWidth="1"/>
    <col min="13044" max="13044" width="32.42578125" customWidth="1"/>
    <col min="13045" max="13045" width="19.85546875" customWidth="1"/>
    <col min="13046" max="13046" width="14.42578125" customWidth="1"/>
    <col min="13047" max="13047" width="15.42578125" customWidth="1"/>
    <col min="13048" max="13048" width="12.42578125" customWidth="1"/>
    <col min="13049" max="13049" width="12.5703125" customWidth="1"/>
    <col min="13050" max="13050" width="14.7109375" customWidth="1"/>
    <col min="13051" max="13051" width="16.28515625" customWidth="1"/>
    <col min="13052" max="13052" width="11.85546875" customWidth="1"/>
    <col min="13053" max="13053" width="15.42578125" customWidth="1"/>
    <col min="13054" max="13054" width="14.85546875" customWidth="1"/>
    <col min="13300" max="13300" width="32.42578125" customWidth="1"/>
    <col min="13301" max="13301" width="19.85546875" customWidth="1"/>
    <col min="13302" max="13302" width="14.42578125" customWidth="1"/>
    <col min="13303" max="13303" width="15.42578125" customWidth="1"/>
    <col min="13304" max="13304" width="12.42578125" customWidth="1"/>
    <col min="13305" max="13305" width="12.5703125" customWidth="1"/>
    <col min="13306" max="13306" width="14.7109375" customWidth="1"/>
    <col min="13307" max="13307" width="16.28515625" customWidth="1"/>
    <col min="13308" max="13308" width="11.85546875" customWidth="1"/>
    <col min="13309" max="13309" width="15.42578125" customWidth="1"/>
    <col min="13310" max="13310" width="14.85546875" customWidth="1"/>
    <col min="13556" max="13556" width="32.42578125" customWidth="1"/>
    <col min="13557" max="13557" width="19.85546875" customWidth="1"/>
    <col min="13558" max="13558" width="14.42578125" customWidth="1"/>
    <col min="13559" max="13559" width="15.42578125" customWidth="1"/>
    <col min="13560" max="13560" width="12.42578125" customWidth="1"/>
    <col min="13561" max="13561" width="12.5703125" customWidth="1"/>
    <col min="13562" max="13562" width="14.7109375" customWidth="1"/>
    <col min="13563" max="13563" width="16.28515625" customWidth="1"/>
    <col min="13564" max="13564" width="11.85546875" customWidth="1"/>
    <col min="13565" max="13565" width="15.42578125" customWidth="1"/>
    <col min="13566" max="13566" width="14.85546875" customWidth="1"/>
    <col min="13812" max="13812" width="32.42578125" customWidth="1"/>
    <col min="13813" max="13813" width="19.85546875" customWidth="1"/>
    <col min="13814" max="13814" width="14.42578125" customWidth="1"/>
    <col min="13815" max="13815" width="15.42578125" customWidth="1"/>
    <col min="13816" max="13816" width="12.42578125" customWidth="1"/>
    <col min="13817" max="13817" width="12.5703125" customWidth="1"/>
    <col min="13818" max="13818" width="14.7109375" customWidth="1"/>
    <col min="13819" max="13819" width="16.28515625" customWidth="1"/>
    <col min="13820" max="13820" width="11.85546875" customWidth="1"/>
    <col min="13821" max="13821" width="15.42578125" customWidth="1"/>
    <col min="13822" max="13822" width="14.85546875" customWidth="1"/>
    <col min="14068" max="14068" width="32.42578125" customWidth="1"/>
    <col min="14069" max="14069" width="19.85546875" customWidth="1"/>
    <col min="14070" max="14070" width="14.42578125" customWidth="1"/>
    <col min="14071" max="14071" width="15.42578125" customWidth="1"/>
    <col min="14072" max="14072" width="12.42578125" customWidth="1"/>
    <col min="14073" max="14073" width="12.5703125" customWidth="1"/>
    <col min="14074" max="14074" width="14.7109375" customWidth="1"/>
    <col min="14075" max="14075" width="16.28515625" customWidth="1"/>
    <col min="14076" max="14076" width="11.85546875" customWidth="1"/>
    <col min="14077" max="14077" width="15.42578125" customWidth="1"/>
    <col min="14078" max="14078" width="14.85546875" customWidth="1"/>
    <col min="14324" max="14324" width="32.42578125" customWidth="1"/>
    <col min="14325" max="14325" width="19.85546875" customWidth="1"/>
    <col min="14326" max="14326" width="14.42578125" customWidth="1"/>
    <col min="14327" max="14327" width="15.42578125" customWidth="1"/>
    <col min="14328" max="14328" width="12.42578125" customWidth="1"/>
    <col min="14329" max="14329" width="12.5703125" customWidth="1"/>
    <col min="14330" max="14330" width="14.7109375" customWidth="1"/>
    <col min="14331" max="14331" width="16.28515625" customWidth="1"/>
    <col min="14332" max="14332" width="11.85546875" customWidth="1"/>
    <col min="14333" max="14333" width="15.42578125" customWidth="1"/>
    <col min="14334" max="14334" width="14.85546875" customWidth="1"/>
    <col min="14580" max="14580" width="32.42578125" customWidth="1"/>
    <col min="14581" max="14581" width="19.85546875" customWidth="1"/>
    <col min="14582" max="14582" width="14.42578125" customWidth="1"/>
    <col min="14583" max="14583" width="15.42578125" customWidth="1"/>
    <col min="14584" max="14584" width="12.42578125" customWidth="1"/>
    <col min="14585" max="14585" width="12.5703125" customWidth="1"/>
    <col min="14586" max="14586" width="14.7109375" customWidth="1"/>
    <col min="14587" max="14587" width="16.28515625" customWidth="1"/>
    <col min="14588" max="14588" width="11.85546875" customWidth="1"/>
    <col min="14589" max="14589" width="15.42578125" customWidth="1"/>
    <col min="14590" max="14590" width="14.85546875" customWidth="1"/>
    <col min="14836" max="14836" width="32.42578125" customWidth="1"/>
    <col min="14837" max="14837" width="19.85546875" customWidth="1"/>
    <col min="14838" max="14838" width="14.42578125" customWidth="1"/>
    <col min="14839" max="14839" width="15.42578125" customWidth="1"/>
    <col min="14840" max="14840" width="12.42578125" customWidth="1"/>
    <col min="14841" max="14841" width="12.5703125" customWidth="1"/>
    <col min="14842" max="14842" width="14.7109375" customWidth="1"/>
    <col min="14843" max="14843" width="16.28515625" customWidth="1"/>
    <col min="14844" max="14844" width="11.85546875" customWidth="1"/>
    <col min="14845" max="14845" width="15.42578125" customWidth="1"/>
    <col min="14846" max="14846" width="14.85546875" customWidth="1"/>
    <col min="15092" max="15092" width="32.42578125" customWidth="1"/>
    <col min="15093" max="15093" width="19.85546875" customWidth="1"/>
    <col min="15094" max="15094" width="14.42578125" customWidth="1"/>
    <col min="15095" max="15095" width="15.42578125" customWidth="1"/>
    <col min="15096" max="15096" width="12.42578125" customWidth="1"/>
    <col min="15097" max="15097" width="12.5703125" customWidth="1"/>
    <col min="15098" max="15098" width="14.7109375" customWidth="1"/>
    <col min="15099" max="15099" width="16.28515625" customWidth="1"/>
    <col min="15100" max="15100" width="11.85546875" customWidth="1"/>
    <col min="15101" max="15101" width="15.42578125" customWidth="1"/>
    <col min="15102" max="15102" width="14.85546875" customWidth="1"/>
    <col min="15348" max="15348" width="32.42578125" customWidth="1"/>
    <col min="15349" max="15349" width="19.85546875" customWidth="1"/>
    <col min="15350" max="15350" width="14.42578125" customWidth="1"/>
    <col min="15351" max="15351" width="15.42578125" customWidth="1"/>
    <col min="15352" max="15352" width="12.42578125" customWidth="1"/>
    <col min="15353" max="15353" width="12.5703125" customWidth="1"/>
    <col min="15354" max="15354" width="14.7109375" customWidth="1"/>
    <col min="15355" max="15355" width="16.28515625" customWidth="1"/>
    <col min="15356" max="15356" width="11.85546875" customWidth="1"/>
    <col min="15357" max="15357" width="15.42578125" customWidth="1"/>
    <col min="15358" max="15358" width="14.85546875" customWidth="1"/>
    <col min="15604" max="15604" width="32.42578125" customWidth="1"/>
    <col min="15605" max="15605" width="19.85546875" customWidth="1"/>
    <col min="15606" max="15606" width="14.42578125" customWidth="1"/>
    <col min="15607" max="15607" width="15.42578125" customWidth="1"/>
    <col min="15608" max="15608" width="12.42578125" customWidth="1"/>
    <col min="15609" max="15609" width="12.5703125" customWidth="1"/>
    <col min="15610" max="15610" width="14.7109375" customWidth="1"/>
    <col min="15611" max="15611" width="16.28515625" customWidth="1"/>
    <col min="15612" max="15612" width="11.85546875" customWidth="1"/>
    <col min="15613" max="15613" width="15.42578125" customWidth="1"/>
    <col min="15614" max="15614" width="14.85546875" customWidth="1"/>
    <col min="15860" max="15860" width="32.42578125" customWidth="1"/>
    <col min="15861" max="15861" width="19.85546875" customWidth="1"/>
    <col min="15862" max="15862" width="14.42578125" customWidth="1"/>
    <col min="15863" max="15863" width="15.42578125" customWidth="1"/>
    <col min="15864" max="15864" width="12.42578125" customWidth="1"/>
    <col min="15865" max="15865" width="12.5703125" customWidth="1"/>
    <col min="15866" max="15866" width="14.7109375" customWidth="1"/>
    <col min="15867" max="15867" width="16.28515625" customWidth="1"/>
    <col min="15868" max="15868" width="11.85546875" customWidth="1"/>
    <col min="15869" max="15869" width="15.42578125" customWidth="1"/>
    <col min="15870" max="15870" width="14.85546875" customWidth="1"/>
    <col min="16116" max="16116" width="32.42578125" customWidth="1"/>
    <col min="16117" max="16117" width="19.85546875" customWidth="1"/>
    <col min="16118" max="16118" width="14.42578125" customWidth="1"/>
    <col min="16119" max="16119" width="15.42578125" customWidth="1"/>
    <col min="16120" max="16120" width="12.42578125" customWidth="1"/>
    <col min="16121" max="16121" width="12.5703125" customWidth="1"/>
    <col min="16122" max="16122" width="14.7109375" customWidth="1"/>
    <col min="16123" max="16123" width="16.28515625" customWidth="1"/>
    <col min="16124" max="16124" width="11.85546875" customWidth="1"/>
    <col min="16125" max="16125" width="15.42578125" customWidth="1"/>
    <col min="16126" max="16126" width="14.85546875" customWidth="1"/>
  </cols>
  <sheetData>
    <row r="5" ht="36.75" customHeight="1" x14ac:dyDescent="0.25"/>
    <row r="6" ht="90.75" customHeight="1" x14ac:dyDescent="0.25"/>
    <row r="8" ht="15" customHeight="1" x14ac:dyDescent="0.25"/>
    <row r="10" ht="34.5" customHeight="1" x14ac:dyDescent="0.25"/>
    <row r="11" ht="20.25" customHeight="1" x14ac:dyDescent="0.25"/>
    <row r="14" s="43" customFormat="1" x14ac:dyDescent="0.25"/>
    <row r="16" ht="30" customHeight="1" x14ac:dyDescent="0.25"/>
    <row r="25" ht="16.5" customHeight="1" x14ac:dyDescent="0.25"/>
    <row r="26" ht="62.25" customHeight="1" x14ac:dyDescent="0.25"/>
    <row r="27" ht="65.25" customHeight="1" x14ac:dyDescent="0.25"/>
    <row r="28" ht="96" customHeight="1" x14ac:dyDescent="0.25"/>
    <row r="29" ht="84.75" customHeight="1" x14ac:dyDescent="0.25"/>
    <row r="30" ht="74.25" customHeight="1" x14ac:dyDescent="0.25"/>
    <row r="31" ht="38.25" customHeight="1" x14ac:dyDescent="0.25"/>
    <row r="32" ht="39.75" customHeight="1" x14ac:dyDescent="0.25"/>
    <row r="33" ht="99" customHeight="1" x14ac:dyDescent="0.25"/>
    <row r="34" ht="63" customHeight="1" x14ac:dyDescent="0.25"/>
    <row r="35" ht="46.5" customHeight="1" x14ac:dyDescent="0.25"/>
    <row r="36" ht="46.5" customHeight="1" x14ac:dyDescent="0.25"/>
    <row r="37" ht="27" customHeight="1" x14ac:dyDescent="0.25"/>
    <row r="38" ht="37.5" customHeight="1" x14ac:dyDescent="0.25"/>
    <row r="39" ht="27" customHeight="1" x14ac:dyDescent="0.25"/>
    <row r="40" ht="32.25" customHeight="1" x14ac:dyDescent="0.25"/>
    <row r="41" ht="32.25" customHeight="1" x14ac:dyDescent="0.25"/>
    <row r="42" ht="27" customHeight="1" x14ac:dyDescent="0.25"/>
    <row r="43" ht="45" customHeight="1" x14ac:dyDescent="0.25"/>
    <row r="44" ht="45" customHeight="1" x14ac:dyDescent="0.25"/>
    <row r="45" ht="25.5" customHeight="1" x14ac:dyDescent="0.25"/>
    <row r="46" ht="57.75" customHeight="1" x14ac:dyDescent="0.25"/>
    <row r="47" ht="25.5" customHeight="1" x14ac:dyDescent="0.25"/>
    <row r="48" ht="27" customHeight="1" x14ac:dyDescent="0.25"/>
  </sheetData>
  <pageMargins left="0.51181102362204722" right="0.11811023622047245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2015-02-25T04:29:35Z</dcterms:modified>
</cp:coreProperties>
</file>