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16" i="1" l="1"/>
  <c r="F216" i="1"/>
  <c r="G212" i="1"/>
  <c r="F212" i="1"/>
  <c r="G211" i="1"/>
  <c r="F211" i="1"/>
  <c r="F208" i="1"/>
  <c r="F207" i="1"/>
  <c r="G206" i="1"/>
  <c r="F206" i="1"/>
  <c r="G204" i="1"/>
  <c r="F204" i="1"/>
  <c r="G203" i="1"/>
  <c r="F203" i="1"/>
  <c r="G202" i="1"/>
  <c r="F202" i="1"/>
  <c r="G198" i="1"/>
  <c r="F198" i="1"/>
  <c r="G197" i="1"/>
  <c r="F197" i="1"/>
  <c r="G196" i="1"/>
  <c r="F196" i="1"/>
  <c r="G176" i="1"/>
  <c r="F176" i="1"/>
  <c r="G175" i="1"/>
  <c r="F175" i="1"/>
  <c r="G163" i="1"/>
  <c r="F163" i="1"/>
  <c r="G162" i="1"/>
  <c r="F162" i="1"/>
  <c r="G161" i="1"/>
  <c r="F161" i="1"/>
  <c r="G160" i="1"/>
  <c r="F160" i="1"/>
  <c r="G159" i="1"/>
  <c r="F159" i="1"/>
  <c r="G137" i="1"/>
  <c r="F137" i="1"/>
  <c r="G136" i="1"/>
  <c r="F136" i="1"/>
  <c r="G121" i="1"/>
  <c r="F121" i="1"/>
  <c r="G109" i="1"/>
  <c r="F109" i="1"/>
  <c r="G108" i="1"/>
  <c r="F108" i="1"/>
  <c r="G107" i="1"/>
  <c r="F107" i="1"/>
  <c r="G106" i="1"/>
  <c r="F106" i="1"/>
  <c r="G104" i="1"/>
  <c r="F104" i="1"/>
  <c r="G103" i="1"/>
  <c r="F103" i="1"/>
  <c r="G102" i="1"/>
  <c r="F102" i="1"/>
  <c r="G101" i="1"/>
  <c r="F101" i="1"/>
  <c r="G100" i="1"/>
  <c r="F100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28" i="1"/>
  <c r="F28" i="1"/>
  <c r="M216" i="1"/>
  <c r="L216" i="1"/>
  <c r="K216" i="1"/>
  <c r="J216" i="1"/>
  <c r="K213" i="1"/>
  <c r="J213" i="1"/>
  <c r="K212" i="1"/>
  <c r="J212" i="1"/>
  <c r="K211" i="1"/>
  <c r="J211" i="1"/>
  <c r="K206" i="1"/>
  <c r="J206" i="1"/>
  <c r="K205" i="1"/>
  <c r="J205" i="1"/>
  <c r="K204" i="1"/>
  <c r="J204" i="1"/>
  <c r="K203" i="1"/>
  <c r="J203" i="1"/>
  <c r="K202" i="1"/>
  <c r="J202" i="1"/>
  <c r="K201" i="1"/>
  <c r="J201" i="1"/>
  <c r="K200" i="1"/>
  <c r="J200" i="1"/>
  <c r="K199" i="1"/>
  <c r="J199" i="1"/>
  <c r="K198" i="1"/>
  <c r="J198" i="1"/>
  <c r="K197" i="1"/>
  <c r="J197" i="1"/>
  <c r="K196" i="1"/>
  <c r="J196" i="1"/>
  <c r="K164" i="1"/>
  <c r="J164" i="1"/>
  <c r="K163" i="1"/>
  <c r="J163" i="1"/>
  <c r="K162" i="1"/>
  <c r="J162" i="1"/>
  <c r="K161" i="1"/>
  <c r="J161" i="1"/>
  <c r="K160" i="1"/>
  <c r="J160" i="1"/>
  <c r="K159" i="1"/>
  <c r="J159" i="1"/>
  <c r="K122" i="1"/>
  <c r="J122" i="1"/>
  <c r="K121" i="1"/>
  <c r="J121" i="1"/>
  <c r="J120" i="1"/>
  <c r="J119" i="1"/>
  <c r="J118" i="1"/>
  <c r="J117" i="1"/>
  <c r="K116" i="1"/>
  <c r="J116" i="1"/>
  <c r="K115" i="1"/>
  <c r="J115" i="1"/>
  <c r="K114" i="1"/>
  <c r="J114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61" i="1"/>
  <c r="J61" i="1"/>
  <c r="K29" i="1"/>
  <c r="J29" i="1"/>
  <c r="K28" i="1"/>
  <c r="J28" i="1"/>
  <c r="K27" i="1"/>
  <c r="J27" i="1"/>
  <c r="K17" i="1"/>
  <c r="K16" i="1"/>
  <c r="K15" i="1"/>
  <c r="I198" i="1" l="1"/>
  <c r="H198" i="1"/>
  <c r="D73" i="1"/>
  <c r="E73" i="1"/>
  <c r="I114" i="1"/>
  <c r="H114" i="1"/>
  <c r="E114" i="1"/>
  <c r="D110" i="1"/>
  <c r="E110" i="1"/>
  <c r="E198" i="1"/>
  <c r="I20" i="1" l="1"/>
  <c r="I121" i="1" l="1"/>
  <c r="H121" i="1"/>
  <c r="E121" i="1"/>
  <c r="D134" i="1" l="1"/>
  <c r="C217" i="1" l="1"/>
  <c r="D187" i="1"/>
  <c r="D186" i="1" s="1"/>
  <c r="D185" i="1" s="1"/>
  <c r="D184" i="1" s="1"/>
  <c r="D56" i="1"/>
  <c r="E218" i="1"/>
  <c r="E188" i="1"/>
  <c r="I186" i="1"/>
  <c r="I185" i="1" s="1"/>
  <c r="I184" i="1" s="1"/>
  <c r="H186" i="1"/>
  <c r="H185" i="1" s="1"/>
  <c r="H184" i="1" s="1"/>
  <c r="I193" i="1"/>
  <c r="H193" i="1"/>
  <c r="E193" i="1"/>
  <c r="I94" i="1"/>
  <c r="H94" i="1"/>
  <c r="E94" i="1"/>
  <c r="I67" i="1"/>
  <c r="H67" i="1"/>
  <c r="I64" i="1"/>
  <c r="H64" i="1"/>
  <c r="D63" i="1"/>
  <c r="D62" i="1" s="1"/>
  <c r="E67" i="1"/>
  <c r="E64" i="1"/>
  <c r="E32" i="1"/>
  <c r="I63" i="1" l="1"/>
  <c r="I62" i="1" s="1"/>
  <c r="E63" i="1"/>
  <c r="H63" i="1"/>
  <c r="H62" i="1" s="1"/>
  <c r="C99" i="1"/>
  <c r="C11" i="1" l="1"/>
  <c r="D166" i="1" l="1"/>
  <c r="D120" i="1"/>
  <c r="I167" i="1"/>
  <c r="I166" i="1" s="1"/>
  <c r="H167" i="1"/>
  <c r="H166" i="1" s="1"/>
  <c r="E167" i="1"/>
  <c r="E166" i="1" s="1"/>
  <c r="E142" i="1"/>
  <c r="I123" i="1"/>
  <c r="I120" i="1" s="1"/>
  <c r="H123" i="1"/>
  <c r="H120" i="1" s="1"/>
  <c r="E123" i="1"/>
  <c r="E120" i="1" s="1"/>
  <c r="I88" i="1"/>
  <c r="H88" i="1"/>
  <c r="E88" i="1"/>
  <c r="E45" i="1"/>
  <c r="C146" i="1" l="1"/>
  <c r="C77" i="1"/>
  <c r="D217" i="1"/>
  <c r="E217" i="1"/>
  <c r="D197" i="1"/>
  <c r="D196" i="1" s="1"/>
  <c r="D27" i="1"/>
  <c r="D172" i="1"/>
  <c r="D171" i="1" s="1"/>
  <c r="D170" i="1" s="1"/>
  <c r="D169" i="1" s="1"/>
  <c r="D180" i="1"/>
  <c r="D179" i="1" s="1"/>
  <c r="D178" i="1" s="1"/>
  <c r="D177" i="1" s="1"/>
  <c r="D136" i="1" l="1"/>
  <c r="D117" i="1"/>
  <c r="D103" i="1"/>
  <c r="D102" i="1" s="1"/>
  <c r="D101" i="1" s="1"/>
  <c r="D84" i="1"/>
  <c r="E216" i="1"/>
  <c r="I208" i="1"/>
  <c r="H208" i="1"/>
  <c r="E208" i="1"/>
  <c r="I197" i="1"/>
  <c r="I196" i="1" s="1"/>
  <c r="H197" i="1"/>
  <c r="H196" i="1" s="1"/>
  <c r="E197" i="1"/>
  <c r="E196" i="1" s="1"/>
  <c r="E187" i="1"/>
  <c r="I181" i="1"/>
  <c r="I180" i="1" s="1"/>
  <c r="I179" i="1" s="1"/>
  <c r="I178" i="1" s="1"/>
  <c r="I177" i="1" s="1"/>
  <c r="H181" i="1"/>
  <c r="H180" i="1" s="1"/>
  <c r="H179" i="1" s="1"/>
  <c r="H178" i="1" s="1"/>
  <c r="H177" i="1" s="1"/>
  <c r="E181" i="1"/>
  <c r="E180" i="1" s="1"/>
  <c r="E179" i="1" s="1"/>
  <c r="E178" i="1" s="1"/>
  <c r="E177" i="1" s="1"/>
  <c r="I173" i="1"/>
  <c r="I172" i="1" s="1"/>
  <c r="I171" i="1" s="1"/>
  <c r="I170" i="1" s="1"/>
  <c r="I169" i="1" s="1"/>
  <c r="H173" i="1"/>
  <c r="H172" i="1" s="1"/>
  <c r="H171" i="1" s="1"/>
  <c r="H170" i="1" s="1"/>
  <c r="H169" i="1" s="1"/>
  <c r="E173" i="1"/>
  <c r="E172" i="1" s="1"/>
  <c r="E171" i="1" s="1"/>
  <c r="E170" i="1" s="1"/>
  <c r="E169" i="1" s="1"/>
  <c r="I142" i="1"/>
  <c r="I141" i="1" s="1"/>
  <c r="I140" i="1" s="1"/>
  <c r="I139" i="1" s="1"/>
  <c r="H142" i="1"/>
  <c r="H141" i="1" s="1"/>
  <c r="H140" i="1" s="1"/>
  <c r="H139" i="1" s="1"/>
  <c r="E141" i="1"/>
  <c r="E140" i="1" s="1"/>
  <c r="E139" i="1" s="1"/>
  <c r="I137" i="1"/>
  <c r="I136" i="1" s="1"/>
  <c r="H137" i="1"/>
  <c r="H136" i="1" s="1"/>
  <c r="E137" i="1"/>
  <c r="E136" i="1" s="1"/>
  <c r="I134" i="1"/>
  <c r="H134" i="1"/>
  <c r="E134" i="1"/>
  <c r="I126" i="1"/>
  <c r="H126" i="1"/>
  <c r="E126" i="1"/>
  <c r="I118" i="1"/>
  <c r="I117" i="1" s="1"/>
  <c r="H118" i="1"/>
  <c r="H117" i="1" s="1"/>
  <c r="E118" i="1"/>
  <c r="E117" i="1" s="1"/>
  <c r="I110" i="1"/>
  <c r="H110" i="1"/>
  <c r="I104" i="1"/>
  <c r="I103" i="1" s="1"/>
  <c r="I102" i="1" s="1"/>
  <c r="I101" i="1" s="1"/>
  <c r="H104" i="1"/>
  <c r="H103" i="1" s="1"/>
  <c r="H102" i="1" s="1"/>
  <c r="H101" i="1" s="1"/>
  <c r="E104" i="1"/>
  <c r="E103" i="1" s="1"/>
  <c r="E102" i="1" s="1"/>
  <c r="E101" i="1" s="1"/>
  <c r="I85" i="1"/>
  <c r="I84" i="1" s="1"/>
  <c r="I83" i="1" s="1"/>
  <c r="H85" i="1"/>
  <c r="H84" i="1" s="1"/>
  <c r="H83" i="1" s="1"/>
  <c r="E85" i="1"/>
  <c r="E84" i="1" s="1"/>
  <c r="I92" i="1"/>
  <c r="H92" i="1"/>
  <c r="E92" i="1"/>
  <c r="E62" i="1"/>
  <c r="I32" i="1"/>
  <c r="H32" i="1"/>
  <c r="I28" i="1"/>
  <c r="H28" i="1"/>
  <c r="E28" i="1"/>
  <c r="E186" i="1" l="1"/>
  <c r="E185" i="1" s="1"/>
  <c r="E184" i="1" s="1"/>
  <c r="D83" i="1"/>
  <c r="D82" i="1" s="1"/>
  <c r="D81" i="1" s="1"/>
  <c r="D80" i="1" s="1"/>
  <c r="D79" i="1" s="1"/>
  <c r="D77" i="1" s="1"/>
  <c r="E83" i="1"/>
  <c r="E82" i="1" s="1"/>
  <c r="E81" i="1" s="1"/>
  <c r="E80" i="1" s="1"/>
  <c r="E79" i="1" s="1"/>
  <c r="E77" i="1" s="1"/>
  <c r="I82" i="1"/>
  <c r="H82" i="1"/>
  <c r="C215" i="1"/>
  <c r="I81" i="1" l="1"/>
  <c r="I80" i="1" s="1"/>
  <c r="I79" i="1" s="1"/>
  <c r="I77" i="1" s="1"/>
  <c r="H81" i="1"/>
  <c r="H80" i="1" s="1"/>
  <c r="H79" i="1" s="1"/>
  <c r="H77" i="1" s="1"/>
  <c r="C175" i="1"/>
  <c r="C10" i="1" l="1"/>
  <c r="I218" i="1"/>
  <c r="L218" i="1" s="1"/>
  <c r="H218" i="1"/>
  <c r="F218" i="1"/>
  <c r="I204" i="1"/>
  <c r="I203" i="1" s="1"/>
  <c r="I202" i="1" s="1"/>
  <c r="H204" i="1"/>
  <c r="H203" i="1" s="1"/>
  <c r="H202" i="1" s="1"/>
  <c r="E204" i="1"/>
  <c r="E203" i="1" s="1"/>
  <c r="E202" i="1" s="1"/>
  <c r="I212" i="1"/>
  <c r="I211" i="1" s="1"/>
  <c r="H212" i="1"/>
  <c r="H211" i="1" s="1"/>
  <c r="E212" i="1"/>
  <c r="E211" i="1" s="1"/>
  <c r="I207" i="1"/>
  <c r="E207" i="1"/>
  <c r="I163" i="1"/>
  <c r="H163" i="1"/>
  <c r="E163" i="1"/>
  <c r="E162" i="1" s="1"/>
  <c r="E161" i="1" s="1"/>
  <c r="I157" i="1"/>
  <c r="I156" i="1" s="1"/>
  <c r="H157" i="1"/>
  <c r="H156" i="1" s="1"/>
  <c r="E157" i="1"/>
  <c r="E156" i="1" s="1"/>
  <c r="I132" i="1"/>
  <c r="H132" i="1"/>
  <c r="H125" i="1" s="1"/>
  <c r="H109" i="1" s="1"/>
  <c r="E132" i="1"/>
  <c r="I73" i="1"/>
  <c r="H73" i="1"/>
  <c r="I71" i="1"/>
  <c r="H71" i="1"/>
  <c r="E71" i="1"/>
  <c r="I57" i="1"/>
  <c r="I56" i="1" s="1"/>
  <c r="H57" i="1"/>
  <c r="H56" i="1" s="1"/>
  <c r="E57" i="1"/>
  <c r="I54" i="1"/>
  <c r="H54" i="1"/>
  <c r="E54" i="1"/>
  <c r="I51" i="1"/>
  <c r="H51" i="1"/>
  <c r="E51" i="1"/>
  <c r="D211" i="1"/>
  <c r="H207" i="1"/>
  <c r="D207" i="1"/>
  <c r="D203" i="1"/>
  <c r="D202" i="1" s="1"/>
  <c r="D162" i="1"/>
  <c r="D161" i="1" s="1"/>
  <c r="D156" i="1"/>
  <c r="D125" i="1"/>
  <c r="D109" i="1" s="1"/>
  <c r="C12" i="1" l="1"/>
  <c r="C100" i="1"/>
  <c r="C147" i="1"/>
  <c r="C78" i="1"/>
  <c r="C176" i="1"/>
  <c r="D108" i="1"/>
  <c r="D107" i="1" s="1"/>
  <c r="D106" i="1" s="1"/>
  <c r="H162" i="1"/>
  <c r="H161" i="1" s="1"/>
  <c r="I162" i="1"/>
  <c r="I161" i="1" s="1"/>
  <c r="H108" i="1"/>
  <c r="H107" i="1" s="1"/>
  <c r="H106" i="1" s="1"/>
  <c r="H99" i="1" s="1"/>
  <c r="K218" i="1"/>
  <c r="E56" i="1"/>
  <c r="F57" i="1"/>
  <c r="G57" i="1"/>
  <c r="E206" i="1"/>
  <c r="E195" i="1" s="1"/>
  <c r="E125" i="1"/>
  <c r="E109" i="1" s="1"/>
  <c r="F126" i="1"/>
  <c r="G126" i="1"/>
  <c r="F74" i="1"/>
  <c r="D206" i="1"/>
  <c r="D195" i="1" s="1"/>
  <c r="J218" i="1"/>
  <c r="G218" i="1"/>
  <c r="H206" i="1"/>
  <c r="H195" i="1" s="1"/>
  <c r="I206" i="1"/>
  <c r="I125" i="1"/>
  <c r="I109" i="1" s="1"/>
  <c r="I70" i="1"/>
  <c r="H70" i="1"/>
  <c r="D50" i="1"/>
  <c r="D19" i="1"/>
  <c r="I195" i="1" l="1"/>
  <c r="I175" i="1" s="1"/>
  <c r="H175" i="1"/>
  <c r="E175" i="1"/>
  <c r="D175" i="1"/>
  <c r="E108" i="1"/>
  <c r="E107" i="1" s="1"/>
  <c r="E106" i="1" s="1"/>
  <c r="E99" i="1" s="1"/>
  <c r="I108" i="1"/>
  <c r="I107" i="1" s="1"/>
  <c r="I106" i="1" s="1"/>
  <c r="I99" i="1" s="1"/>
  <c r="G125" i="1"/>
  <c r="F125" i="1"/>
  <c r="F73" i="1"/>
  <c r="H69" i="1"/>
  <c r="I69" i="1"/>
  <c r="I61" i="1" l="1"/>
  <c r="I60" i="1" s="1"/>
  <c r="H61" i="1"/>
  <c r="H60" i="1" s="1"/>
  <c r="D14" i="1"/>
  <c r="D13" i="1" s="1"/>
  <c r="E215" i="1"/>
  <c r="H217" i="1"/>
  <c r="E160" i="1"/>
  <c r="D160" i="1"/>
  <c r="E159" i="1"/>
  <c r="D159" i="1"/>
  <c r="H160" i="1"/>
  <c r="H159" i="1"/>
  <c r="I160" i="1"/>
  <c r="D155" i="1"/>
  <c r="D154" i="1"/>
  <c r="E155" i="1"/>
  <c r="H155" i="1"/>
  <c r="E151" i="1"/>
  <c r="E150" i="1" s="1"/>
  <c r="E149" i="1" s="1"/>
  <c r="E148" i="1" s="1"/>
  <c r="D150" i="1"/>
  <c r="D149" i="1" s="1"/>
  <c r="D148" i="1" s="1"/>
  <c r="H151" i="1"/>
  <c r="H150" i="1" s="1"/>
  <c r="H149" i="1" s="1"/>
  <c r="H148" i="1" s="1"/>
  <c r="D141" i="1"/>
  <c r="D140" i="1" s="1"/>
  <c r="E70" i="1"/>
  <c r="E69" i="1" s="1"/>
  <c r="D70" i="1"/>
  <c r="D69" i="1" s="1"/>
  <c r="D61" i="1" s="1"/>
  <c r="E50" i="1"/>
  <c r="H50" i="1"/>
  <c r="E47" i="1"/>
  <c r="H47" i="1"/>
  <c r="H45" i="1"/>
  <c r="H23" i="1"/>
  <c r="H19" i="1" s="1"/>
  <c r="E23" i="1"/>
  <c r="H20" i="1"/>
  <c r="H15" i="1"/>
  <c r="H14" i="1" s="1"/>
  <c r="H13" i="1" s="1"/>
  <c r="E15" i="1"/>
  <c r="D146" i="1" l="1"/>
  <c r="E61" i="1"/>
  <c r="E60" i="1" s="1"/>
  <c r="H215" i="1"/>
  <c r="H216" i="1"/>
  <c r="E14" i="1"/>
  <c r="E13" i="1" s="1"/>
  <c r="G15" i="1"/>
  <c r="F15" i="1"/>
  <c r="D215" i="1"/>
  <c r="D216" i="1"/>
  <c r="F69" i="1"/>
  <c r="G50" i="1"/>
  <c r="D60" i="1" l="1"/>
  <c r="F61" i="1"/>
  <c r="G61" i="1"/>
  <c r="L160" i="1"/>
  <c r="K56" i="1" l="1"/>
  <c r="K54" i="1"/>
  <c r="K44" i="1"/>
  <c r="K42" i="1"/>
  <c r="K41" i="1"/>
  <c r="K40" i="1"/>
  <c r="K39" i="1"/>
  <c r="K33" i="1"/>
  <c r="K22" i="1"/>
  <c r="K21" i="1"/>
  <c r="J43" i="1"/>
  <c r="J42" i="1"/>
  <c r="J41" i="1"/>
  <c r="J40" i="1"/>
  <c r="J39" i="1"/>
  <c r="J38" i="1"/>
  <c r="H37" i="1" l="1"/>
  <c r="H27" i="1" s="1"/>
  <c r="E37" i="1"/>
  <c r="E20" i="1"/>
  <c r="E19" i="1" s="1"/>
  <c r="L161" i="1"/>
  <c r="L156" i="1"/>
  <c r="L153" i="1"/>
  <c r="L152" i="1"/>
  <c r="L73" i="1"/>
  <c r="L56" i="1"/>
  <c r="L54" i="1"/>
  <c r="L48" i="1"/>
  <c r="L46" i="1"/>
  <c r="L44" i="1"/>
  <c r="L43" i="1"/>
  <c r="L42" i="1"/>
  <c r="L41" i="1"/>
  <c r="L40" i="1"/>
  <c r="L39" i="1"/>
  <c r="L38" i="1"/>
  <c r="L36" i="1"/>
  <c r="L35" i="1"/>
  <c r="L33" i="1"/>
  <c r="L26" i="1"/>
  <c r="L25" i="1"/>
  <c r="L24" i="1"/>
  <c r="L22" i="1"/>
  <c r="L21" i="1"/>
  <c r="L17" i="1"/>
  <c r="L16" i="1"/>
  <c r="H154" i="1"/>
  <c r="H146" i="1" s="1"/>
  <c r="H53" i="1"/>
  <c r="H49" i="1" s="1"/>
  <c r="E154" i="1"/>
  <c r="E146" i="1" s="1"/>
  <c r="E53" i="1"/>
  <c r="H18" i="1" l="1"/>
  <c r="H11" i="1" s="1"/>
  <c r="H10" i="1" s="1"/>
  <c r="H176" i="1" s="1"/>
  <c r="E27" i="1"/>
  <c r="E49" i="1"/>
  <c r="H100" i="1" l="1"/>
  <c r="H12" i="1"/>
  <c r="H78" i="1"/>
  <c r="H147" i="1"/>
  <c r="E18" i="1"/>
  <c r="E11" i="1" s="1"/>
  <c r="F27" i="1"/>
  <c r="G27" i="1"/>
  <c r="I37" i="1"/>
  <c r="K37" i="1" l="1"/>
  <c r="L37" i="1"/>
  <c r="I159" i="1"/>
  <c r="I155" i="1"/>
  <c r="E10" i="1" l="1"/>
  <c r="E176" i="1" s="1"/>
  <c r="L181" i="1"/>
  <c r="L155" i="1"/>
  <c r="L159" i="1"/>
  <c r="D53" i="1"/>
  <c r="J181" i="1"/>
  <c r="J153" i="1"/>
  <c r="J152" i="1"/>
  <c r="I151" i="1"/>
  <c r="F151" i="1"/>
  <c r="D139" i="1"/>
  <c r="D99" i="1" s="1"/>
  <c r="J73" i="1"/>
  <c r="F56" i="1"/>
  <c r="G54" i="1"/>
  <c r="I53" i="1"/>
  <c r="G51" i="1"/>
  <c r="F50" i="1"/>
  <c r="J48" i="1"/>
  <c r="I47" i="1"/>
  <c r="J46" i="1"/>
  <c r="I45" i="1"/>
  <c r="I27" i="1" s="1"/>
  <c r="J44" i="1"/>
  <c r="F37" i="1"/>
  <c r="J36" i="1"/>
  <c r="J35" i="1"/>
  <c r="J33" i="1"/>
  <c r="F32" i="1"/>
  <c r="G32" i="1"/>
  <c r="J26" i="1"/>
  <c r="J25" i="1"/>
  <c r="J24" i="1"/>
  <c r="I23" i="1"/>
  <c r="I19" i="1" s="1"/>
  <c r="F23" i="1"/>
  <c r="J22" i="1"/>
  <c r="J21" i="1"/>
  <c r="G20" i="1"/>
  <c r="J17" i="1"/>
  <c r="J16" i="1"/>
  <c r="I15" i="1"/>
  <c r="L15" i="1" s="1"/>
  <c r="E100" i="1" l="1"/>
  <c r="E147" i="1"/>
  <c r="E12" i="1"/>
  <c r="E78" i="1"/>
  <c r="D49" i="1"/>
  <c r="L45" i="1"/>
  <c r="K32" i="1"/>
  <c r="L32" i="1"/>
  <c r="F53" i="1"/>
  <c r="J139" i="1"/>
  <c r="L141" i="1"/>
  <c r="L180" i="1"/>
  <c r="K53" i="1"/>
  <c r="L53" i="1"/>
  <c r="K57" i="1"/>
  <c r="L57" i="1"/>
  <c r="I150" i="1"/>
  <c r="L150" i="1" s="1"/>
  <c r="L151" i="1"/>
  <c r="K219" i="1"/>
  <c r="L219" i="1"/>
  <c r="K20" i="1"/>
  <c r="L20" i="1"/>
  <c r="L23" i="1"/>
  <c r="K51" i="1"/>
  <c r="L51" i="1"/>
  <c r="L47" i="1"/>
  <c r="L71" i="1"/>
  <c r="F20" i="1"/>
  <c r="F45" i="1"/>
  <c r="F51" i="1"/>
  <c r="J53" i="1"/>
  <c r="F54" i="1"/>
  <c r="G56" i="1"/>
  <c r="J151" i="1"/>
  <c r="G19" i="1"/>
  <c r="F47" i="1"/>
  <c r="J71" i="1"/>
  <c r="I14" i="1"/>
  <c r="F19" i="1"/>
  <c r="J23" i="1"/>
  <c r="J32" i="1"/>
  <c r="J37" i="1"/>
  <c r="J45" i="1"/>
  <c r="J47" i="1"/>
  <c r="I50" i="1"/>
  <c r="I49" i="1" s="1"/>
  <c r="I18" i="1" s="1"/>
  <c r="F71" i="1"/>
  <c r="I154" i="1"/>
  <c r="F181" i="1"/>
  <c r="F154" i="1"/>
  <c r="F14" i="1"/>
  <c r="G14" i="1"/>
  <c r="J20" i="1"/>
  <c r="G37" i="1"/>
  <c r="J51" i="1"/>
  <c r="G53" i="1"/>
  <c r="J56" i="1"/>
  <c r="J15" i="1"/>
  <c r="J54" i="1"/>
  <c r="J57" i="1"/>
  <c r="F141" i="1"/>
  <c r="F156" i="1"/>
  <c r="F184" i="1"/>
  <c r="I217" i="1"/>
  <c r="I216" i="1" s="1"/>
  <c r="J219" i="1"/>
  <c r="D18" i="1" l="1"/>
  <c r="D11" i="1" s="1"/>
  <c r="D10" i="1" s="1"/>
  <c r="D176" i="1" s="1"/>
  <c r="F49" i="1"/>
  <c r="G49" i="1"/>
  <c r="I149" i="1"/>
  <c r="I148" i="1" s="1"/>
  <c r="L154" i="1"/>
  <c r="K50" i="1"/>
  <c r="L50" i="1"/>
  <c r="L139" i="1"/>
  <c r="K217" i="1"/>
  <c r="L217" i="1"/>
  <c r="L178" i="1"/>
  <c r="L14" i="1"/>
  <c r="K14" i="1"/>
  <c r="K19" i="1"/>
  <c r="L19" i="1"/>
  <c r="L70" i="1"/>
  <c r="F150" i="1"/>
  <c r="J150" i="1"/>
  <c r="I13" i="1"/>
  <c r="I11" i="1" s="1"/>
  <c r="J19" i="1"/>
  <c r="F70" i="1"/>
  <c r="J141" i="1"/>
  <c r="J14" i="1"/>
  <c r="J156" i="1"/>
  <c r="J50" i="1"/>
  <c r="F217" i="1"/>
  <c r="G217" i="1"/>
  <c r="J178" i="1"/>
  <c r="J154" i="1"/>
  <c r="J70" i="1"/>
  <c r="J217" i="1"/>
  <c r="I215" i="1"/>
  <c r="J180" i="1"/>
  <c r="F148" i="1"/>
  <c r="F149" i="1"/>
  <c r="G13" i="1"/>
  <c r="F13" i="1"/>
  <c r="D100" i="1" l="1"/>
  <c r="D147" i="1"/>
  <c r="D12" i="1"/>
  <c r="D78" i="1"/>
  <c r="I146" i="1"/>
  <c r="K146" i="1" s="1"/>
  <c r="L148" i="1"/>
  <c r="J148" i="1"/>
  <c r="J149" i="1"/>
  <c r="L149" i="1"/>
  <c r="L184" i="1"/>
  <c r="J184" i="1"/>
  <c r="K195" i="1"/>
  <c r="M195" i="1"/>
  <c r="L195" i="1"/>
  <c r="L215" i="1"/>
  <c r="M215" i="1"/>
  <c r="K215" i="1"/>
  <c r="M18" i="1"/>
  <c r="L18" i="1"/>
  <c r="K18" i="1"/>
  <c r="M13" i="1"/>
  <c r="L13" i="1"/>
  <c r="K13" i="1"/>
  <c r="M60" i="1"/>
  <c r="L60" i="1"/>
  <c r="K60" i="1"/>
  <c r="F139" i="1"/>
  <c r="J13" i="1"/>
  <c r="F11" i="1"/>
  <c r="F18" i="1"/>
  <c r="G18" i="1"/>
  <c r="J18" i="1"/>
  <c r="G60" i="1"/>
  <c r="G195" i="1"/>
  <c r="F195" i="1"/>
  <c r="J215" i="1"/>
  <c r="F215" i="1"/>
  <c r="G215" i="1"/>
  <c r="J195" i="1"/>
  <c r="I10" i="1" l="1"/>
  <c r="I176" i="1" s="1"/>
  <c r="J146" i="1"/>
  <c r="L146" i="1"/>
  <c r="L177" i="1"/>
  <c r="J177" i="1"/>
  <c r="L175" i="1"/>
  <c r="K175" i="1"/>
  <c r="M175" i="1"/>
  <c r="G11" i="1"/>
  <c r="F60" i="1"/>
  <c r="J175" i="1"/>
  <c r="J60" i="1"/>
  <c r="K176" i="1" l="1"/>
  <c r="J176" i="1"/>
  <c r="M176" i="1"/>
  <c r="L176" i="1"/>
  <c r="I100" i="1"/>
  <c r="I78" i="1"/>
  <c r="I12" i="1"/>
  <c r="I147" i="1"/>
  <c r="M99" i="1"/>
  <c r="L99" i="1"/>
  <c r="K99" i="1"/>
  <c r="M11" i="1"/>
  <c r="L11" i="1"/>
  <c r="K11" i="1"/>
  <c r="J11" i="1"/>
  <c r="J99" i="1"/>
  <c r="G99" i="1"/>
  <c r="F99" i="1"/>
  <c r="L147" i="1" l="1"/>
  <c r="K147" i="1"/>
  <c r="J147" i="1"/>
  <c r="J12" i="1"/>
  <c r="M12" i="1"/>
  <c r="K12" i="1"/>
  <c r="L12" i="1"/>
  <c r="J78" i="1"/>
  <c r="L78" i="1"/>
  <c r="K100" i="1"/>
  <c r="J100" i="1"/>
  <c r="M100" i="1"/>
  <c r="L100" i="1"/>
  <c r="M10" i="1"/>
  <c r="K10" i="1"/>
  <c r="J10" i="1"/>
  <c r="L10" i="1"/>
  <c r="F146" i="1" l="1"/>
  <c r="G146" i="1"/>
  <c r="F10" i="1"/>
  <c r="G10" i="1"/>
</calcChain>
</file>

<file path=xl/sharedStrings.xml><?xml version="1.0" encoding="utf-8"?>
<sst xmlns="http://schemas.openxmlformats.org/spreadsheetml/2006/main" count="522" uniqueCount="356">
  <si>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</si>
  <si>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</si>
  <si>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</si>
  <si>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</si>
  <si>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</si>
  <si>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</si>
  <si>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</si>
  <si>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</si>
  <si>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</si>
  <si>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</si>
  <si>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</si>
  <si>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</si>
  <si>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</si>
  <si>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</si>
  <si>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</si>
  <si>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</si>
  <si>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</si>
  <si>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</si>
  <si>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</si>
  <si>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</si>
  <si>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</si>
  <si>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</si>
  <si>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</si>
  <si>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</si>
  <si>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</si>
  <si>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</si>
  <si>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</si>
  <si>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</si>
  <si>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</si>
  <si>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</si>
  <si>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</si>
  <si>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</si>
  <si>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</si>
  <si>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</si>
  <si>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</si>
  <si>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</si>
  <si>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</si>
  <si>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</si>
  <si>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</si>
  <si>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</si>
  <si>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</si>
  <si>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</si>
  <si>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</si>
  <si>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</si>
  <si>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</si>
  <si>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</si>
  <si>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</si>
  <si>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</si>
  <si>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</si>
  <si>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</si>
  <si>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</si>
  <si>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</si>
  <si>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</si>
  <si>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</si>
  <si>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</si>
  <si>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</si>
  <si>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</si>
  <si>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</si>
  <si>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</si>
  <si>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</si>
  <si>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</si>
  <si>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</si>
  <si>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</si>
  <si>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</si>
  <si>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</si>
  <si>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</si>
  <si>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</si>
  <si>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</si>
  <si>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</si>
  <si>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</si>
  <si>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</si>
  <si>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</si>
  <si>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</si>
  <si>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</si>
  <si>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</si>
  <si>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</si>
  <si>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</si>
  <si>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</si>
  <si>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</si>
  <si>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</si>
  <si>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</si>
  <si>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</si>
  <si>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</si>
  <si>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</si>
  <si>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</si>
  <si>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</si>
  <si>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</si>
  <si>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</si>
  <si>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</si>
  <si>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</si>
  <si>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</si>
  <si>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</si>
  <si>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</si>
  <si>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</si>
  <si>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</si>
  <si>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</si>
  <si>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</si>
  <si>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</si>
  <si>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</si>
  <si>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</si>
  <si>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</si>
  <si>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</si>
  <si>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</si>
  <si>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</si>
  <si>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</si>
  <si>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</si>
  <si>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</si>
  <si>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</si>
  <si>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</si>
  <si>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</si>
  <si>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</si>
  <si>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</si>
  <si>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</si>
  <si>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</si>
  <si>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</si>
  <si>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</si>
  <si>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</si>
  <si>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</si>
  <si>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</si>
  <si>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</si>
  <si>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</si>
  <si>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</si>
  <si>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</si>
  <si>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</si>
  <si>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</si>
  <si>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</si>
  <si>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</si>
  <si>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</si>
  <si>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</si>
  <si>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</si>
  <si>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</si>
  <si>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</si>
  <si>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</si>
  <si>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</si>
  <si>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</si>
  <si>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</si>
  <si>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</si>
  <si>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</si>
  <si>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</si>
  <si>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</si>
  <si>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</si>
  <si>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</si>
  <si>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</si>
  <si>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</si>
  <si>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</si>
  <si>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Прочие работы услуги</t>
  </si>
  <si>
    <t>Работы по содержанию имущества</t>
  </si>
  <si>
    <t>Тринспортные услуги</t>
  </si>
  <si>
    <t>Исполнено  по  отчету за 2013 год        (ф.0503317)</t>
  </si>
  <si>
    <t>Утверждено бюджетных назначений по отчету за 2014 год                        (ф. 0503317)</t>
  </si>
  <si>
    <t>Исполнено  по  отчету за 2014 год        (ф.0503317)</t>
  </si>
  <si>
    <t xml:space="preserve">исполнения расходов бюджета     сельского поселения  "Село Нижняя Гавань"  Ульчского муниципального района                                      Хабаровского края за 2014 год </t>
  </si>
  <si>
    <t>Решением о бюджете от 12.12.2014        № 20/39</t>
  </si>
  <si>
    <t>912 01 00 0000000 000 000</t>
  </si>
  <si>
    <t>912 01 02 0000000 000 000</t>
  </si>
  <si>
    <t>912 01 02 8110000 000 000</t>
  </si>
  <si>
    <t>912 01 02 8110005 121 000</t>
  </si>
  <si>
    <t>912 01 02 8110005121 211</t>
  </si>
  <si>
    <t>912 01 02 81100005 121 213</t>
  </si>
  <si>
    <t>912 01 04 0000000 000 000</t>
  </si>
  <si>
    <t>912 01 04 8310005 000 000</t>
  </si>
  <si>
    <t>912 01 04 8310005 121 000</t>
  </si>
  <si>
    <t>912 01 04 8310005 121 211</t>
  </si>
  <si>
    <t>912 01 04 8310005 121 213</t>
  </si>
  <si>
    <t>912 01 04 8310005 122 000</t>
  </si>
  <si>
    <t>912 01 04 8310005 122 212</t>
  </si>
  <si>
    <t>912 01 04 8310005 122 222</t>
  </si>
  <si>
    <t>912 01 04 8310005 122 226</t>
  </si>
  <si>
    <t>912 01 04 8310006 000 000</t>
  </si>
  <si>
    <t>912 01 04 8310006 122 000</t>
  </si>
  <si>
    <t>912 01 04 8310006 122 212</t>
  </si>
  <si>
    <t>912 01 04 8310006 122 222</t>
  </si>
  <si>
    <t>912 01 04 8310006 122 226</t>
  </si>
  <si>
    <t>912 01 04 8310006 242 000</t>
  </si>
  <si>
    <t>912 01 04 8310006 242 221</t>
  </si>
  <si>
    <t>912 01 04 8310006 242 225</t>
  </si>
  <si>
    <t>912 01 04 8310006 242 226</t>
  </si>
  <si>
    <t>912 01 04 8310006242 340</t>
  </si>
  <si>
    <t>912 01 04 8310006 244 000</t>
  </si>
  <si>
    <t>912 01 04 8310006 244 221</t>
  </si>
  <si>
    <t>912 01 04 8310006 244 222</t>
  </si>
  <si>
    <t>912 01 04 8310006 244 223</t>
  </si>
  <si>
    <t>912 01 04 8310006 244 225</t>
  </si>
  <si>
    <t>912 01 04 8310006 244 226</t>
  </si>
  <si>
    <t>912 01 04 8310006 244 310</t>
  </si>
  <si>
    <t>912 01 04 8310006 244 340</t>
  </si>
  <si>
    <t>912 01 04 8310006 851 000</t>
  </si>
  <si>
    <t>912 01 04 8310006 851 290</t>
  </si>
  <si>
    <t>912 01 04 8310006 852 000</t>
  </si>
  <si>
    <t>912 01 04 8310006 852 290</t>
  </si>
  <si>
    <t>912 01 04 4310000 000 000</t>
  </si>
  <si>
    <t>912 01 04 4310001 000 000</t>
  </si>
  <si>
    <t>912 01 04 8310001 540 000</t>
  </si>
  <si>
    <t>912 01 04 8310001 540 251</t>
  </si>
  <si>
    <t>912 01 04 4310002 000 000</t>
  </si>
  <si>
    <t>912 01 04 4310002 540 000</t>
  </si>
  <si>
    <t>912 01 04 4310002 540 251</t>
  </si>
  <si>
    <t>912 01 04 4310003 000 000</t>
  </si>
  <si>
    <t>912 01 04 4310003 540 000</t>
  </si>
  <si>
    <t>912 01 04 4310003 540 251</t>
  </si>
  <si>
    <t>912 01 07 0000000 000 000</t>
  </si>
  <si>
    <t>912 01 13 0000000 000 000</t>
  </si>
  <si>
    <t>912 801 13 9900000 000 000</t>
  </si>
  <si>
    <t>912 01 13 9910000 000 000</t>
  </si>
  <si>
    <t>912 01 13 9910045 000 000</t>
  </si>
  <si>
    <t>912 01 13 9910045 244 000</t>
  </si>
  <si>
    <t>912 01 13 9910045 244 223</t>
  </si>
  <si>
    <t>912 01 13 9910045 244 290</t>
  </si>
  <si>
    <t>912 01 13 9910045 852 000</t>
  </si>
  <si>
    <t>912 01 13 9910045 852 290</t>
  </si>
  <si>
    <t>912 01 13 9920000 000 000</t>
  </si>
  <si>
    <t>912 01 13 9920009 000 000</t>
  </si>
  <si>
    <t>912 01 13 9920009 244 000</t>
  </si>
  <si>
    <t>912 01 13 9920009 244 226</t>
  </si>
  <si>
    <t>912 01 13 9920341 000 000</t>
  </si>
  <si>
    <t>912 01 13 9920341 244 000</t>
  </si>
  <si>
    <t>912 01 13 9920341 244 226</t>
  </si>
  <si>
    <t>912 02 00 000000 000 000</t>
  </si>
  <si>
    <t>912 02 03 000000 000 000</t>
  </si>
  <si>
    <t>912 02 03 990000 000 000</t>
  </si>
  <si>
    <t>912 02 03 991000 000 000</t>
  </si>
  <si>
    <t>912 02 03 9915118 000 000</t>
  </si>
  <si>
    <t>912 02 03 9915118 121 000</t>
  </si>
  <si>
    <t>912 02 03 9915118 121 211</t>
  </si>
  <si>
    <t>912 02 03 9915118 121 213</t>
  </si>
  <si>
    <t>912 02 03 9915118 122 000</t>
  </si>
  <si>
    <t>912 02 03 9915118 122 212</t>
  </si>
  <si>
    <t>912 02 03 9915118 122 222</t>
  </si>
  <si>
    <t>912 02 03 9915118 122 226</t>
  </si>
  <si>
    <t>912 02 03 9915118 242 000</t>
  </si>
  <si>
    <t>912 02 03 9915118 242 221</t>
  </si>
  <si>
    <t>912 02 03 9915118 244 000</t>
  </si>
  <si>
    <t>912 02 03 9915118 244 222</t>
  </si>
  <si>
    <t>912 02 03 9915118 244 223</t>
  </si>
  <si>
    <t>912 02 03 9915118 244 310</t>
  </si>
  <si>
    <t>912 02 03 9915118 244 340</t>
  </si>
  <si>
    <t>912 03 00 0000000 000 000</t>
  </si>
  <si>
    <t>912 03 04 0000000 000 000</t>
  </si>
  <si>
    <t>912 03 04 8320000 000 000</t>
  </si>
  <si>
    <t>912 03 04 8325930 000 000</t>
  </si>
  <si>
    <t>912 03 04 8325930 244 000</t>
  </si>
  <si>
    <t>912 03 04 8325930 244 340</t>
  </si>
  <si>
    <t>912 03 09 0000000 000 000</t>
  </si>
  <si>
    <t>912 03 09 9900000 000 000</t>
  </si>
  <si>
    <t>912 03 09 9910000 000 000</t>
  </si>
  <si>
    <t>912 03 09 9910010 000 000</t>
  </si>
  <si>
    <t>912 03 09 9910010 232 000</t>
  </si>
  <si>
    <t>912 03 09 9910010 232 290</t>
  </si>
  <si>
    <t>912 03 09 9910010 232 310</t>
  </si>
  <si>
    <t>912 03 09 9910010 244 000</t>
  </si>
  <si>
    <t>912 03 09 9910047 000 000</t>
  </si>
  <si>
    <t>912 03 09 9910047 232 000</t>
  </si>
  <si>
    <t>912 03 09 9910047 232 340</t>
  </si>
  <si>
    <t>912 03 09 9910106 000 000</t>
  </si>
  <si>
    <t>912 03 09 9910115 321 000</t>
  </si>
  <si>
    <t>912 03 09 9910115 321 290</t>
  </si>
  <si>
    <t>912 03 09 9910106 810 000</t>
  </si>
  <si>
    <t>912 03 09 9910106 810 241</t>
  </si>
  <si>
    <t>912 03 09 9915104 000 000</t>
  </si>
  <si>
    <t>912 03 09 9915104 244 000</t>
  </si>
  <si>
    <t>912 03 09 9915104 244 222</t>
  </si>
  <si>
    <t>912 03 09 9915104 244 223</t>
  </si>
  <si>
    <t>912 03 09 9915104 244 225</t>
  </si>
  <si>
    <t>912 03 09 9915104 244 226</t>
  </si>
  <si>
    <t>912 03 09 9915104 244 340</t>
  </si>
  <si>
    <t>912 03 09 9915104 321 000</t>
  </si>
  <si>
    <t>912 03 09 9915104 321 290</t>
  </si>
  <si>
    <t>912 03 09 9910144 321 000</t>
  </si>
  <si>
    <t>912 03 09 9910144 321 290</t>
  </si>
  <si>
    <t>912 03 09 9915168 000 000</t>
  </si>
  <si>
    <t>912 03 09 9915168 244 000</t>
  </si>
  <si>
    <t>912 03 09 9915168 244 225</t>
  </si>
  <si>
    <t>912 03 10 0000000 000 000</t>
  </si>
  <si>
    <t>912 03 10 9910000 000 000</t>
  </si>
  <si>
    <t>912 03 10 9910011 000 000</t>
  </si>
  <si>
    <t>912 03 10 9910011 244 000</t>
  </si>
  <si>
    <t>912 03 10 9910011 244 225</t>
  </si>
  <si>
    <t>912 03 10 9910011 244 310</t>
  </si>
  <si>
    <t>912 03 10 9910011 244 340</t>
  </si>
  <si>
    <t>912 04 00 0000000 000 000</t>
  </si>
  <si>
    <t>912 04 01 0000000 000 000</t>
  </si>
  <si>
    <t>912 04 01 9915000 000 000</t>
  </si>
  <si>
    <t>912 04 01 9915083 000 000</t>
  </si>
  <si>
    <t>912 04 01 9915083 244 000</t>
  </si>
  <si>
    <t>912 04 01 9915083 244 340</t>
  </si>
  <si>
    <t>912 04 08 0000000 000 000</t>
  </si>
  <si>
    <t>912 04 08 8410000 000 000</t>
  </si>
  <si>
    <t>912 04 08 8410014 000 000</t>
  </si>
  <si>
    <t>912 04 08 8410014 810 000</t>
  </si>
  <si>
    <t>912 04 08 8410014 810 242</t>
  </si>
  <si>
    <t>912 04 09 0000000 000 000</t>
  </si>
  <si>
    <t>912 04 09 84000000 000 000</t>
  </si>
  <si>
    <t>912 04 09 84200000 000 000</t>
  </si>
  <si>
    <t>912 04 09 84200016 000 000</t>
  </si>
  <si>
    <t>912 04 09 84200016 244 000</t>
  </si>
  <si>
    <t>912 04 09 84200016 244 225</t>
  </si>
  <si>
    <t>912 04 09 84200016 244 340</t>
  </si>
  <si>
    <t>912 04 09 8420021 000 000</t>
  </si>
  <si>
    <t>912 04 09 8420021 870 000</t>
  </si>
  <si>
    <t>912 04 09 8420021 870 290</t>
  </si>
  <si>
    <t>912 04 12 0000000 000 000</t>
  </si>
  <si>
    <t>912 04 12 9900000 000 000</t>
  </si>
  <si>
    <t>912 04 12 9930000 000 000</t>
  </si>
  <si>
    <t>912 04 12 9930012 000 000</t>
  </si>
  <si>
    <t>912 04 12 9930012 244 000</t>
  </si>
  <si>
    <t>912 04 12 9930012 244 226</t>
  </si>
  <si>
    <t>912 05 00 0000000 000 000</t>
  </si>
  <si>
    <t>912 05 01 0000000 000 000</t>
  </si>
  <si>
    <t>912 05 01 8500000 000 000</t>
  </si>
  <si>
    <t>912 05 01 8530000 000 000</t>
  </si>
  <si>
    <t>912 05 01 8530028 000 000</t>
  </si>
  <si>
    <t>912 05 01 8530028 244 000</t>
  </si>
  <si>
    <t>912 05 01 8530028 2440 225</t>
  </si>
  <si>
    <t>912 05 01 8530028 2440 340</t>
  </si>
  <si>
    <t>912 05 02 0000000 000 000</t>
  </si>
  <si>
    <t>912 05 02 8600000 000 000</t>
  </si>
  <si>
    <t>912 05 02 8630000 000 000</t>
  </si>
  <si>
    <t>912 05 02 8630034 000 000</t>
  </si>
  <si>
    <t>912 05 02 8630034 244 000</t>
  </si>
  <si>
    <t>912 05 02 8630034 244 225</t>
  </si>
  <si>
    <t>912 05 02 8630034 244 226</t>
  </si>
  <si>
    <t>912 05 02 8630034 244 310</t>
  </si>
  <si>
    <t>912 805 02 8630034 244 340</t>
  </si>
  <si>
    <t>912 05 02 9910008 244 000</t>
  </si>
  <si>
    <t>912 05 02 9910008 244 225</t>
  </si>
  <si>
    <t>912 05 03 0000000 000 000</t>
  </si>
  <si>
    <t>912 05 03 78710000 000 000</t>
  </si>
  <si>
    <t>912 05 03 8710036 000 000</t>
  </si>
  <si>
    <t>912 05 03 8710036 244 000</t>
  </si>
  <si>
    <t>912 05 03 8710036 244 223</t>
  </si>
  <si>
    <t>912 05 03 8710036 244 340</t>
  </si>
  <si>
    <t>912 05 03 8730000 000 000</t>
  </si>
  <si>
    <t>912 05 03 8730038 000 000</t>
  </si>
  <si>
    <t>912 05 03 8730038 244 000</t>
  </si>
  <si>
    <t>912 05 03 8730038 244 225</t>
  </si>
  <si>
    <t>912 05 03 8740000 000 000</t>
  </si>
  <si>
    <t>912 05 03 8740039 000 000</t>
  </si>
  <si>
    <t>912 05 03 8740039 244 000</t>
  </si>
  <si>
    <t>912 05 03 8740039 244 222</t>
  </si>
  <si>
    <t>912 05 03 8740039 244 225</t>
  </si>
  <si>
    <t>912 05 03 8740040 000 000</t>
  </si>
  <si>
    <t>912 05 03 8740040 244 000</t>
  </si>
  <si>
    <t>912 05 03 8740040 244 225</t>
  </si>
  <si>
    <t>912 05 03 8740040 244 340</t>
  </si>
  <si>
    <t>912 10 000000000 000 000</t>
  </si>
  <si>
    <t>912 10 01 0000000 000 000</t>
  </si>
  <si>
    <t>912 10 01 4310004 000 000</t>
  </si>
  <si>
    <t>912 10 01 4310004 540 000</t>
  </si>
  <si>
    <t>912 10 01 4310004 540 251</t>
  </si>
  <si>
    <t>912 03 09 9910010 232 226</t>
  </si>
  <si>
    <t>912 04 01 99150836 244 226</t>
  </si>
  <si>
    <t>Прочие работы</t>
  </si>
  <si>
    <t>912 05 03 8710036 244 225</t>
  </si>
  <si>
    <t>912 03 09 9910010 244 226</t>
  </si>
  <si>
    <t>912 01 13 9920341 852 000</t>
  </si>
  <si>
    <t>912 03 09 9910010 244 310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</si>
</sst>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4"/>
  <sheetViews>
    <sheetView tabSelected="1" topLeftCell="B28" zoomScale="136" zoomScaleNormal="136" workbookViewId="0">
      <selection activeCell="K225" sqref="K225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28515625" customWidth="1"/>
    <col min="6" max="6" width="9.5703125" customWidth="1"/>
    <col min="7" max="7" width="10.5703125" customWidth="1"/>
    <col min="8" max="8" width="9.85546875" customWidth="1"/>
    <col min="9" max="9" width="9.42578125" customWidth="1"/>
    <col min="10" max="10" width="8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35.25" customHeight="1" x14ac:dyDescent="0.25">
      <c r="A3" s="104" t="s">
        <v>151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6" t="s">
        <v>1</v>
      </c>
      <c r="B5" s="106" t="s">
        <v>2</v>
      </c>
      <c r="C5" s="107" t="s">
        <v>148</v>
      </c>
      <c r="D5" s="106" t="s">
        <v>3</v>
      </c>
      <c r="E5" s="106"/>
      <c r="F5" s="110" t="s">
        <v>4</v>
      </c>
      <c r="G5" s="110"/>
      <c r="H5" s="107" t="s">
        <v>149</v>
      </c>
      <c r="I5" s="107" t="s">
        <v>150</v>
      </c>
      <c r="J5" s="110" t="s">
        <v>71</v>
      </c>
      <c r="K5" s="110"/>
      <c r="L5" s="110"/>
      <c r="M5" s="110"/>
    </row>
    <row r="6" spans="1:13" ht="51" customHeight="1" x14ac:dyDescent="0.25">
      <c r="A6" s="106"/>
      <c r="B6" s="106"/>
      <c r="C6" s="108"/>
      <c r="D6" s="106" t="s">
        <v>152</v>
      </c>
      <c r="E6" s="110" t="s">
        <v>74</v>
      </c>
      <c r="F6" s="110" t="s">
        <v>75</v>
      </c>
      <c r="G6" s="110"/>
      <c r="H6" s="108"/>
      <c r="I6" s="108"/>
      <c r="J6" s="110" t="s">
        <v>39</v>
      </c>
      <c r="K6" s="110"/>
      <c r="L6" s="110" t="s">
        <v>72</v>
      </c>
      <c r="M6" s="110"/>
    </row>
    <row r="7" spans="1:13" ht="18" customHeight="1" x14ac:dyDescent="0.25">
      <c r="A7" s="106"/>
      <c r="B7" s="106"/>
      <c r="C7" s="108"/>
      <c r="D7" s="106"/>
      <c r="E7" s="110"/>
      <c r="F7" s="4" t="s">
        <v>5</v>
      </c>
      <c r="G7" s="4" t="s">
        <v>6</v>
      </c>
      <c r="H7" s="108"/>
      <c r="I7" s="108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6"/>
      <c r="B8" s="106"/>
      <c r="C8" s="109"/>
      <c r="D8" s="106"/>
      <c r="E8" s="110"/>
      <c r="F8" s="26" t="s">
        <v>40</v>
      </c>
      <c r="G8" s="26" t="s">
        <v>41</v>
      </c>
      <c r="H8" s="109"/>
      <c r="I8" s="109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x14ac:dyDescent="0.25">
      <c r="A10" s="6" t="s">
        <v>7</v>
      </c>
      <c r="B10" s="27"/>
      <c r="C10" s="28">
        <f>C11+C99+C146+C175+C215+C77</f>
        <v>3578047.7199999997</v>
      </c>
      <c r="D10" s="28">
        <f>D11+D99+D146+D175+D215+D77</f>
        <v>3529175</v>
      </c>
      <c r="E10" s="28">
        <f>E11+E99+E146+E175+E215+E77</f>
        <v>3529175</v>
      </c>
      <c r="F10" s="29">
        <f>E10-D10</f>
        <v>0</v>
      </c>
      <c r="G10" s="29">
        <f>E10/D10*100</f>
        <v>100</v>
      </c>
      <c r="H10" s="28">
        <f>H11+H99+H146+H175+H215+H77</f>
        <v>3529175</v>
      </c>
      <c r="I10" s="28">
        <f>I11+I99+I146+I175+I215+I77</f>
        <v>3144518.9299999997</v>
      </c>
      <c r="J10" s="29">
        <f>I10-H10</f>
        <v>-384656.0700000003</v>
      </c>
      <c r="K10" s="29">
        <f>I10/H10*100</f>
        <v>89.100680187295893</v>
      </c>
      <c r="L10" s="29">
        <f>I10-C10</f>
        <v>-433528.79000000004</v>
      </c>
      <c r="M10" s="29">
        <f>I10/C10*100</f>
        <v>87.883649858085178</v>
      </c>
    </row>
    <row r="11" spans="1:13" x14ac:dyDescent="0.25">
      <c r="A11" s="6" t="s">
        <v>8</v>
      </c>
      <c r="B11" s="8" t="s">
        <v>153</v>
      </c>
      <c r="C11" s="29">
        <f>C13+C18+C60+C59</f>
        <v>2401358.92</v>
      </c>
      <c r="D11" s="29">
        <f>D13+D18+D60+D59</f>
        <v>2435646</v>
      </c>
      <c r="E11" s="29">
        <f>E13+E18+E60+E59</f>
        <v>2435646</v>
      </c>
      <c r="F11" s="29">
        <f>E11-D11</f>
        <v>0</v>
      </c>
      <c r="G11" s="29">
        <f>E11/D11*100</f>
        <v>100</v>
      </c>
      <c r="H11" s="29">
        <f>H13+H18+H60+H59</f>
        <v>2435646</v>
      </c>
      <c r="I11" s="29">
        <f>I13+I18+I60+I59</f>
        <v>2435209.27</v>
      </c>
      <c r="J11" s="29">
        <f t="shared" ref="J11:J99" si="0">I11-H11</f>
        <v>-436.72999999998137</v>
      </c>
      <c r="K11" s="29">
        <f t="shared" ref="K11:K60" si="1">I11/H11*100</f>
        <v>99.982069233377928</v>
      </c>
      <c r="L11" s="29">
        <f t="shared" ref="L11:L73" si="2">I11-C11</f>
        <v>33850.350000000093</v>
      </c>
      <c r="M11" s="29">
        <f t="shared" ref="M11:M60" si="3">I11/C11*100</f>
        <v>101.40963309224928</v>
      </c>
    </row>
    <row r="12" spans="1:13" s="97" customFormat="1" x14ac:dyDescent="0.25">
      <c r="A12" s="96" t="s">
        <v>144</v>
      </c>
      <c r="B12" s="8"/>
      <c r="C12" s="29">
        <f>C11/C10*100</f>
        <v>67.113663872543327</v>
      </c>
      <c r="D12" s="29">
        <f>D11/D10*100</f>
        <v>69.014599729398512</v>
      </c>
      <c r="E12" s="29">
        <f>E11/E10*100</f>
        <v>69.014599729398512</v>
      </c>
      <c r="F12" s="29"/>
      <c r="G12" s="29"/>
      <c r="H12" s="29">
        <f t="shared" ref="H12:I12" si="4">H11/H10*100</f>
        <v>69.014599729398512</v>
      </c>
      <c r="I12" s="29">
        <f t="shared" si="4"/>
        <v>77.442983305557661</v>
      </c>
      <c r="J12" s="29">
        <f t="shared" ref="J12" si="5">I12-H12</f>
        <v>8.428383576159149</v>
      </c>
      <c r="K12" s="29">
        <f t="shared" ref="K12" si="6">I12/H12*100</f>
        <v>112.21246462227741</v>
      </c>
      <c r="L12" s="29">
        <f t="shared" ref="L12" si="7">I12-C12</f>
        <v>10.329319433014334</v>
      </c>
      <c r="M12" s="29">
        <f t="shared" ref="M12" si="8">I12/C12*100</f>
        <v>115.39078458394243</v>
      </c>
    </row>
    <row r="13" spans="1:13" ht="42.75" x14ac:dyDescent="0.25">
      <c r="A13" s="6" t="s">
        <v>27</v>
      </c>
      <c r="B13" s="8" t="s">
        <v>154</v>
      </c>
      <c r="C13" s="30">
        <v>752492.5</v>
      </c>
      <c r="D13" s="30">
        <f t="shared" ref="D13:E14" si="9">D14</f>
        <v>662400</v>
      </c>
      <c r="E13" s="30">
        <f t="shared" si="9"/>
        <v>662400</v>
      </c>
      <c r="F13" s="29">
        <f>E13-D13</f>
        <v>0</v>
      </c>
      <c r="G13" s="29">
        <f>E13/D13*100</f>
        <v>100</v>
      </c>
      <c r="H13" s="30">
        <f t="shared" ref="H13:I14" si="10">H14</f>
        <v>662400</v>
      </c>
      <c r="I13" s="30">
        <f t="shared" si="10"/>
        <v>662375.59000000008</v>
      </c>
      <c r="J13" s="29">
        <f t="shared" si="0"/>
        <v>-24.409999999916181</v>
      </c>
      <c r="K13" s="29">
        <f t="shared" si="1"/>
        <v>99.996314915458953</v>
      </c>
      <c r="L13" s="29">
        <f t="shared" si="2"/>
        <v>-90116.909999999916</v>
      </c>
      <c r="M13" s="29">
        <f t="shared" si="3"/>
        <v>88.02421153699207</v>
      </c>
    </row>
    <row r="14" spans="1:13" x14ac:dyDescent="0.25">
      <c r="A14" s="6" t="s">
        <v>9</v>
      </c>
      <c r="B14" s="8" t="s">
        <v>155</v>
      </c>
      <c r="C14" s="29"/>
      <c r="D14" s="29">
        <f t="shared" si="9"/>
        <v>662400</v>
      </c>
      <c r="E14" s="29">
        <f t="shared" si="9"/>
        <v>662400</v>
      </c>
      <c r="F14" s="29">
        <f>E14-D14</f>
        <v>0</v>
      </c>
      <c r="G14" s="29">
        <f>E14/D14*100</f>
        <v>100</v>
      </c>
      <c r="H14" s="29">
        <f t="shared" si="10"/>
        <v>662400</v>
      </c>
      <c r="I14" s="29">
        <f t="shared" si="10"/>
        <v>662375.59000000008</v>
      </c>
      <c r="J14" s="29">
        <f t="shared" si="0"/>
        <v>-24.409999999916181</v>
      </c>
      <c r="K14" s="29">
        <f t="shared" si="1"/>
        <v>99.996314915458953</v>
      </c>
      <c r="L14" s="29">
        <f t="shared" si="2"/>
        <v>662375.59000000008</v>
      </c>
      <c r="M14" s="29">
        <v>0</v>
      </c>
    </row>
    <row r="15" spans="1:13" x14ac:dyDescent="0.25">
      <c r="A15" s="9" t="s">
        <v>46</v>
      </c>
      <c r="B15" s="7" t="s">
        <v>156</v>
      </c>
      <c r="C15" s="32"/>
      <c r="D15" s="32">
        <v>662400</v>
      </c>
      <c r="E15" s="32">
        <f>E16+E17</f>
        <v>662400</v>
      </c>
      <c r="F15" s="29">
        <f>E15-D15</f>
        <v>0</v>
      </c>
      <c r="G15" s="29">
        <f>E15/D15*100</f>
        <v>100</v>
      </c>
      <c r="H15" s="32">
        <f>H16+H17</f>
        <v>662400</v>
      </c>
      <c r="I15" s="32">
        <f>I16+I17</f>
        <v>662375.59000000008</v>
      </c>
      <c r="J15" s="32">
        <f t="shared" si="0"/>
        <v>-24.409999999916181</v>
      </c>
      <c r="K15" s="32">
        <f t="shared" si="1"/>
        <v>99.996314915458953</v>
      </c>
      <c r="L15" s="32">
        <f t="shared" si="2"/>
        <v>662375.59000000008</v>
      </c>
      <c r="M15" s="32"/>
    </row>
    <row r="16" spans="1:13" x14ac:dyDescent="0.25">
      <c r="A16" s="10" t="s">
        <v>11</v>
      </c>
      <c r="B16" s="25" t="s">
        <v>157</v>
      </c>
      <c r="C16" s="36"/>
      <c r="D16" s="34"/>
      <c r="E16" s="34">
        <v>494400</v>
      </c>
      <c r="F16" s="35" t="s">
        <v>10</v>
      </c>
      <c r="G16" s="35" t="s">
        <v>10</v>
      </c>
      <c r="H16" s="34">
        <v>494400</v>
      </c>
      <c r="I16" s="36">
        <v>494375.59</v>
      </c>
      <c r="J16" s="35">
        <f t="shared" si="0"/>
        <v>-24.409999999974389</v>
      </c>
      <c r="K16" s="35">
        <f t="shared" si="1"/>
        <v>99.995062702265386</v>
      </c>
      <c r="L16" s="32">
        <f t="shared" si="2"/>
        <v>494375.59</v>
      </c>
      <c r="M16" s="32"/>
    </row>
    <row r="17" spans="1:13" ht="19.5" x14ac:dyDescent="0.25">
      <c r="A17" s="10" t="s">
        <v>12</v>
      </c>
      <c r="B17" s="25" t="s">
        <v>158</v>
      </c>
      <c r="C17" s="36"/>
      <c r="D17" s="34"/>
      <c r="E17" s="34">
        <v>168000</v>
      </c>
      <c r="F17" s="35" t="s">
        <v>10</v>
      </c>
      <c r="G17" s="35" t="s">
        <v>10</v>
      </c>
      <c r="H17" s="34">
        <v>168000</v>
      </c>
      <c r="I17" s="36">
        <v>168000</v>
      </c>
      <c r="J17" s="37">
        <f t="shared" si="0"/>
        <v>0</v>
      </c>
      <c r="K17" s="35">
        <f t="shared" si="1"/>
        <v>100</v>
      </c>
      <c r="L17" s="32">
        <f t="shared" si="2"/>
        <v>168000</v>
      </c>
      <c r="M17" s="32"/>
    </row>
    <row r="18" spans="1:13" ht="63.75" x14ac:dyDescent="0.25">
      <c r="A18" s="6" t="s">
        <v>17</v>
      </c>
      <c r="B18" s="11" t="s">
        <v>159</v>
      </c>
      <c r="C18" s="39">
        <v>1589742.16</v>
      </c>
      <c r="D18" s="39">
        <f>D19+D27+D49</f>
        <v>1758646</v>
      </c>
      <c r="E18" s="39">
        <f>E19+E27+E49</f>
        <v>1758646</v>
      </c>
      <c r="F18" s="29">
        <f>E18-D18</f>
        <v>0</v>
      </c>
      <c r="G18" s="29">
        <f>E18/D18*100</f>
        <v>100</v>
      </c>
      <c r="H18" s="39">
        <f t="shared" ref="H18:I18" si="11">H19+H27+H49</f>
        <v>1758646</v>
      </c>
      <c r="I18" s="39">
        <f t="shared" si="11"/>
        <v>1758318.6300000001</v>
      </c>
      <c r="J18" s="29">
        <f t="shared" si="0"/>
        <v>-327.36999999987893</v>
      </c>
      <c r="K18" s="29">
        <f t="shared" si="1"/>
        <v>99.981385111045668</v>
      </c>
      <c r="L18" s="29">
        <f t="shared" si="2"/>
        <v>168576.4700000002</v>
      </c>
      <c r="M18" s="29">
        <f t="shared" si="3"/>
        <v>110.6040132948352</v>
      </c>
    </row>
    <row r="19" spans="1:13" ht="21.75" x14ac:dyDescent="0.25">
      <c r="A19" s="6" t="s">
        <v>73</v>
      </c>
      <c r="B19" s="11" t="s">
        <v>160</v>
      </c>
      <c r="C19" s="39"/>
      <c r="D19" s="39">
        <f>D20+D23</f>
        <v>1292346</v>
      </c>
      <c r="E19" s="39">
        <f>E20+E23</f>
        <v>1292346</v>
      </c>
      <c r="F19" s="29">
        <f>E19-D19</f>
        <v>0</v>
      </c>
      <c r="G19" s="29">
        <f>E19/D19*100</f>
        <v>100</v>
      </c>
      <c r="H19" s="39">
        <f t="shared" ref="H19:I19" si="12">H20+H23</f>
        <v>1292346</v>
      </c>
      <c r="I19" s="39">
        <f t="shared" si="12"/>
        <v>1292250.1600000001</v>
      </c>
      <c r="J19" s="29">
        <f t="shared" si="0"/>
        <v>-95.839999999850988</v>
      </c>
      <c r="K19" s="29">
        <f t="shared" si="1"/>
        <v>99.992584029354376</v>
      </c>
      <c r="L19" s="29">
        <f t="shared" si="2"/>
        <v>1292250.1600000001</v>
      </c>
      <c r="M19" s="29">
        <v>0</v>
      </c>
    </row>
    <row r="20" spans="1:13" x14ac:dyDescent="0.25">
      <c r="A20" s="12" t="s">
        <v>46</v>
      </c>
      <c r="B20" s="17" t="s">
        <v>161</v>
      </c>
      <c r="C20" s="41"/>
      <c r="D20" s="40">
        <v>1292346</v>
      </c>
      <c r="E20" s="40">
        <f>E21+E22</f>
        <v>1292346</v>
      </c>
      <c r="F20" s="32">
        <f>E20-D20</f>
        <v>0</v>
      </c>
      <c r="G20" s="32">
        <f>E20/D20*100</f>
        <v>100</v>
      </c>
      <c r="H20" s="41">
        <f>H21+H22</f>
        <v>1292346</v>
      </c>
      <c r="I20" s="41">
        <f>I21+I22</f>
        <v>1292250.1600000001</v>
      </c>
      <c r="J20" s="32">
        <f t="shared" si="0"/>
        <v>-95.839999999850988</v>
      </c>
      <c r="K20" s="32">
        <f t="shared" si="1"/>
        <v>99.992584029354376</v>
      </c>
      <c r="L20" s="32">
        <f t="shared" si="2"/>
        <v>1292250.1600000001</v>
      </c>
      <c r="M20" s="32"/>
    </row>
    <row r="21" spans="1:13" x14ac:dyDescent="0.25">
      <c r="A21" s="10" t="s">
        <v>11</v>
      </c>
      <c r="B21" s="14" t="s">
        <v>162</v>
      </c>
      <c r="C21" s="36"/>
      <c r="D21" s="34"/>
      <c r="E21" s="34">
        <v>925400</v>
      </c>
      <c r="F21" s="35" t="s">
        <v>10</v>
      </c>
      <c r="G21" s="35" t="s">
        <v>10</v>
      </c>
      <c r="H21" s="35">
        <v>925400</v>
      </c>
      <c r="I21" s="36">
        <v>925305.51</v>
      </c>
      <c r="J21" s="35">
        <f t="shared" si="0"/>
        <v>-94.489999999990687</v>
      </c>
      <c r="K21" s="32">
        <f t="shared" si="1"/>
        <v>99.989789280311214</v>
      </c>
      <c r="L21" s="32">
        <f t="shared" si="2"/>
        <v>925305.51</v>
      </c>
      <c r="M21" s="32"/>
    </row>
    <row r="22" spans="1:13" ht="19.5" x14ac:dyDescent="0.25">
      <c r="A22" s="10" t="s">
        <v>12</v>
      </c>
      <c r="B22" s="14" t="s">
        <v>163</v>
      </c>
      <c r="C22" s="36"/>
      <c r="D22" s="34"/>
      <c r="E22" s="34">
        <v>366946</v>
      </c>
      <c r="F22" s="35" t="s">
        <v>10</v>
      </c>
      <c r="G22" s="35" t="s">
        <v>10</v>
      </c>
      <c r="H22" s="34">
        <v>366946</v>
      </c>
      <c r="I22" s="36">
        <v>366944.65</v>
      </c>
      <c r="J22" s="35">
        <f t="shared" si="0"/>
        <v>-1.3499999999767169</v>
      </c>
      <c r="K22" s="32">
        <f t="shared" si="1"/>
        <v>99.999632098455919</v>
      </c>
      <c r="L22" s="32">
        <f t="shared" si="2"/>
        <v>366944.65</v>
      </c>
      <c r="M22" s="32"/>
    </row>
    <row r="23" spans="1:13" ht="21.75" x14ac:dyDescent="0.25">
      <c r="A23" s="12" t="s">
        <v>47</v>
      </c>
      <c r="B23" s="13" t="s">
        <v>164</v>
      </c>
      <c r="C23" s="32"/>
      <c r="D23" s="31"/>
      <c r="E23" s="32">
        <f>E24+E25+E26</f>
        <v>0</v>
      </c>
      <c r="F23" s="32">
        <f t="shared" ref="F23" si="13">E23-D23</f>
        <v>0</v>
      </c>
      <c r="G23" s="32">
        <v>0</v>
      </c>
      <c r="H23" s="32">
        <f>H24+H25+H26</f>
        <v>0</v>
      </c>
      <c r="I23" s="32">
        <f>I24+I25+I26</f>
        <v>0</v>
      </c>
      <c r="J23" s="32">
        <f t="shared" si="0"/>
        <v>0</v>
      </c>
      <c r="K23" s="32">
        <v>0</v>
      </c>
      <c r="L23" s="32">
        <f t="shared" si="2"/>
        <v>0</v>
      </c>
      <c r="M23" s="32">
        <v>0</v>
      </c>
    </row>
    <row r="24" spans="1:13" x14ac:dyDescent="0.25">
      <c r="A24" s="10" t="s">
        <v>13</v>
      </c>
      <c r="B24" s="14" t="s">
        <v>165</v>
      </c>
      <c r="C24" s="36"/>
      <c r="D24" s="33"/>
      <c r="E24" s="33"/>
      <c r="F24" s="32" t="s">
        <v>10</v>
      </c>
      <c r="G24" s="35" t="s">
        <v>10</v>
      </c>
      <c r="H24" s="33"/>
      <c r="I24" s="36"/>
      <c r="J24" s="35">
        <f t="shared" si="0"/>
        <v>0</v>
      </c>
      <c r="K24" s="32">
        <v>0</v>
      </c>
      <c r="L24" s="32">
        <f t="shared" si="2"/>
        <v>0</v>
      </c>
      <c r="M24" s="32"/>
    </row>
    <row r="25" spans="1:13" x14ac:dyDescent="0.25">
      <c r="A25" s="10" t="s">
        <v>15</v>
      </c>
      <c r="B25" s="14" t="s">
        <v>166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2">
        <f t="shared" si="0"/>
        <v>0</v>
      </c>
      <c r="K25" s="32"/>
      <c r="L25" s="32">
        <f t="shared" si="2"/>
        <v>0</v>
      </c>
      <c r="M25" s="32"/>
    </row>
    <row r="26" spans="1:13" x14ac:dyDescent="0.25">
      <c r="A26" s="10" t="s">
        <v>48</v>
      </c>
      <c r="B26" s="14" t="s">
        <v>167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2">
        <f t="shared" si="0"/>
        <v>0</v>
      </c>
      <c r="K26" s="32"/>
      <c r="L26" s="32">
        <f t="shared" si="2"/>
        <v>0</v>
      </c>
      <c r="M26" s="32"/>
    </row>
    <row r="27" spans="1:13" s="43" customFormat="1" ht="21.75" x14ac:dyDescent="0.25">
      <c r="A27" s="72" t="s">
        <v>76</v>
      </c>
      <c r="B27" s="11" t="s">
        <v>168</v>
      </c>
      <c r="C27" s="39"/>
      <c r="D27" s="38">
        <f>D32+D37+D45+D47+D28</f>
        <v>441900</v>
      </c>
      <c r="E27" s="38">
        <f>E28+E32+E37+E45+E47</f>
        <v>441900</v>
      </c>
      <c r="F27" s="32">
        <f t="shared" ref="F27" si="14">E27-D27</f>
        <v>0</v>
      </c>
      <c r="G27" s="32">
        <f>E27/D27*100</f>
        <v>100</v>
      </c>
      <c r="H27" s="38">
        <f t="shared" ref="H27:I27" si="15">H32+H37+H45+H47+H28</f>
        <v>441900</v>
      </c>
      <c r="I27" s="38">
        <f t="shared" si="15"/>
        <v>441668.47</v>
      </c>
      <c r="J27" s="29">
        <f t="shared" ref="J27:J29" si="16">I27-H27</f>
        <v>-231.53000000002794</v>
      </c>
      <c r="K27" s="29">
        <f t="shared" ref="K27:K29" si="17">I27/H27*100</f>
        <v>99.947605793165877</v>
      </c>
      <c r="L27" s="29"/>
      <c r="M27" s="29"/>
    </row>
    <row r="28" spans="1:13" s="44" customFormat="1" ht="31.5" x14ac:dyDescent="0.25">
      <c r="A28" s="45" t="s">
        <v>102</v>
      </c>
      <c r="B28" s="46" t="s">
        <v>169</v>
      </c>
      <c r="C28" s="41"/>
      <c r="D28" s="40">
        <v>23200</v>
      </c>
      <c r="E28" s="40">
        <f>E29+E30+E31</f>
        <v>23200</v>
      </c>
      <c r="F28" s="32">
        <f t="shared" ref="F28" si="18">E28-D28</f>
        <v>0</v>
      </c>
      <c r="G28" s="32">
        <f>E28/D28*100</f>
        <v>100</v>
      </c>
      <c r="H28" s="41">
        <f t="shared" ref="H28:I28" si="19">H29+H30+H31</f>
        <v>23200</v>
      </c>
      <c r="I28" s="41">
        <f t="shared" si="19"/>
        <v>23142.73</v>
      </c>
      <c r="J28" s="32">
        <f t="shared" si="16"/>
        <v>-57.270000000000437</v>
      </c>
      <c r="K28" s="32">
        <f t="shared" si="17"/>
        <v>99.753146551724143</v>
      </c>
      <c r="L28" s="32"/>
      <c r="M28" s="32"/>
    </row>
    <row r="29" spans="1:13" s="58" customFormat="1" x14ac:dyDescent="0.25">
      <c r="A29" s="94" t="s">
        <v>13</v>
      </c>
      <c r="B29" s="14" t="s">
        <v>170</v>
      </c>
      <c r="C29" s="36"/>
      <c r="D29" s="33"/>
      <c r="E29" s="33">
        <v>23200</v>
      </c>
      <c r="F29" s="35"/>
      <c r="G29" s="35"/>
      <c r="H29" s="33">
        <v>23200</v>
      </c>
      <c r="I29" s="33">
        <v>23142.73</v>
      </c>
      <c r="J29" s="35">
        <f t="shared" si="16"/>
        <v>-57.270000000000437</v>
      </c>
      <c r="K29" s="35">
        <f t="shared" si="17"/>
        <v>99.753146551724143</v>
      </c>
      <c r="L29" s="35"/>
      <c r="M29" s="35"/>
    </row>
    <row r="30" spans="1:13" s="58" customFormat="1" x14ac:dyDescent="0.25">
      <c r="A30" s="57" t="s">
        <v>15</v>
      </c>
      <c r="B30" s="60" t="s">
        <v>171</v>
      </c>
      <c r="C30" s="36"/>
      <c r="D30" s="33"/>
      <c r="E30" s="33"/>
      <c r="F30" s="35"/>
      <c r="G30" s="35"/>
      <c r="H30" s="33"/>
      <c r="I30" s="33"/>
      <c r="J30" s="35"/>
      <c r="K30" s="35"/>
      <c r="L30" s="35"/>
      <c r="M30" s="35"/>
    </row>
    <row r="31" spans="1:13" s="58" customFormat="1" x14ac:dyDescent="0.25">
      <c r="A31" s="57" t="s">
        <v>96</v>
      </c>
      <c r="B31" s="60" t="s">
        <v>172</v>
      </c>
      <c r="C31" s="36"/>
      <c r="D31" s="33"/>
      <c r="E31" s="33"/>
      <c r="F31" s="35"/>
      <c r="G31" s="35"/>
      <c r="H31" s="33"/>
      <c r="I31" s="33"/>
      <c r="J31" s="35"/>
      <c r="K31" s="35"/>
      <c r="L31" s="35"/>
      <c r="M31" s="35"/>
    </row>
    <row r="32" spans="1:13" ht="21.75" x14ac:dyDescent="0.25">
      <c r="A32" s="95" t="s">
        <v>49</v>
      </c>
      <c r="B32" s="13" t="s">
        <v>173</v>
      </c>
      <c r="C32" s="32"/>
      <c r="D32" s="31">
        <v>95000</v>
      </c>
      <c r="E32" s="31">
        <f>E33+E36+E35+E34</f>
        <v>95000</v>
      </c>
      <c r="F32" s="32">
        <f t="shared" ref="F32" si="20">E32-D32</f>
        <v>0</v>
      </c>
      <c r="G32" s="32">
        <f>E32/D32*100</f>
        <v>100</v>
      </c>
      <c r="H32" s="32">
        <f t="shared" ref="H32:I32" si="21">H33+H36+H35</f>
        <v>95000</v>
      </c>
      <c r="I32" s="32">
        <f t="shared" si="21"/>
        <v>95000</v>
      </c>
      <c r="J32" s="32">
        <f t="shared" si="0"/>
        <v>0</v>
      </c>
      <c r="K32" s="32">
        <f t="shared" si="1"/>
        <v>100</v>
      </c>
      <c r="L32" s="32">
        <f t="shared" si="2"/>
        <v>95000</v>
      </c>
      <c r="M32" s="32"/>
    </row>
    <row r="33" spans="1:13" x14ac:dyDescent="0.25">
      <c r="A33" s="10" t="s">
        <v>14</v>
      </c>
      <c r="B33" s="14" t="s">
        <v>174</v>
      </c>
      <c r="C33" s="36"/>
      <c r="D33" s="34"/>
      <c r="E33" s="34">
        <v>95000</v>
      </c>
      <c r="F33" s="35" t="s">
        <v>10</v>
      </c>
      <c r="G33" s="35" t="s">
        <v>10</v>
      </c>
      <c r="H33" s="34">
        <v>95000</v>
      </c>
      <c r="I33" s="36">
        <v>95000</v>
      </c>
      <c r="J33" s="35">
        <f t="shared" si="0"/>
        <v>0</v>
      </c>
      <c r="K33" s="32">
        <f t="shared" si="1"/>
        <v>100</v>
      </c>
      <c r="L33" s="32">
        <f t="shared" si="2"/>
        <v>95000</v>
      </c>
      <c r="M33" s="32"/>
    </row>
    <row r="34" spans="1:13" x14ac:dyDescent="0.25">
      <c r="A34" s="10" t="s">
        <v>51</v>
      </c>
      <c r="B34" s="14" t="s">
        <v>175</v>
      </c>
      <c r="C34" s="36"/>
      <c r="D34" s="34"/>
      <c r="E34" s="34"/>
      <c r="F34" s="35"/>
      <c r="G34" s="35"/>
      <c r="H34" s="34"/>
      <c r="I34" s="36"/>
      <c r="J34" s="35"/>
      <c r="K34" s="32"/>
      <c r="L34" s="32"/>
      <c r="M34" s="32"/>
    </row>
    <row r="35" spans="1:13" x14ac:dyDescent="0.25">
      <c r="A35" s="10" t="s">
        <v>48</v>
      </c>
      <c r="B35" s="14" t="s">
        <v>176</v>
      </c>
      <c r="C35" s="36"/>
      <c r="D35" s="34"/>
      <c r="E35" s="34"/>
      <c r="F35" s="35" t="s">
        <v>10</v>
      </c>
      <c r="G35" s="35" t="s">
        <v>10</v>
      </c>
      <c r="H35" s="34"/>
      <c r="I35" s="36"/>
      <c r="J35" s="32">
        <f t="shared" si="0"/>
        <v>0</v>
      </c>
      <c r="K35" s="32"/>
      <c r="L35" s="32">
        <f t="shared" si="2"/>
        <v>0</v>
      </c>
      <c r="M35" s="32"/>
    </row>
    <row r="36" spans="1:13" ht="19.5" x14ac:dyDescent="0.25">
      <c r="A36" s="10" t="s">
        <v>16</v>
      </c>
      <c r="B36" s="14" t="s">
        <v>177</v>
      </c>
      <c r="C36" s="36"/>
      <c r="D36" s="34"/>
      <c r="E36" s="34"/>
      <c r="F36" s="35" t="s">
        <v>10</v>
      </c>
      <c r="G36" s="35" t="s">
        <v>10</v>
      </c>
      <c r="H36" s="34"/>
      <c r="I36" s="36"/>
      <c r="J36" s="32">
        <f t="shared" si="0"/>
        <v>0</v>
      </c>
      <c r="K36" s="32">
        <v>0</v>
      </c>
      <c r="L36" s="32">
        <f t="shared" si="2"/>
        <v>0</v>
      </c>
      <c r="M36" s="32"/>
    </row>
    <row r="37" spans="1:13" ht="21.75" x14ac:dyDescent="0.25">
      <c r="A37" s="12" t="s">
        <v>50</v>
      </c>
      <c r="B37" s="13" t="s">
        <v>178</v>
      </c>
      <c r="C37" s="32"/>
      <c r="D37" s="31">
        <v>323700</v>
      </c>
      <c r="E37" s="31">
        <f>SUM(E38:E44)</f>
        <v>323700</v>
      </c>
      <c r="F37" s="32">
        <f t="shared" ref="F37" si="22">E37-D37</f>
        <v>0</v>
      </c>
      <c r="G37" s="32">
        <f>E37/D37*100</f>
        <v>100</v>
      </c>
      <c r="H37" s="32">
        <f>SUM(H38:H44)</f>
        <v>323700</v>
      </c>
      <c r="I37" s="32">
        <f>SUM(I38:I44)</f>
        <v>323525.74</v>
      </c>
      <c r="J37" s="32">
        <f t="shared" si="0"/>
        <v>-174.26000000000931</v>
      </c>
      <c r="K37" s="32">
        <f t="shared" si="1"/>
        <v>99.946166203274629</v>
      </c>
      <c r="L37" s="32">
        <f t="shared" si="2"/>
        <v>323525.74</v>
      </c>
      <c r="M37" s="32"/>
    </row>
    <row r="38" spans="1:13" x14ac:dyDescent="0.25">
      <c r="A38" s="10" t="s">
        <v>14</v>
      </c>
      <c r="B38" s="14" t="s">
        <v>179</v>
      </c>
      <c r="C38" s="35"/>
      <c r="D38" s="34"/>
      <c r="E38" s="34"/>
      <c r="F38" s="35" t="s">
        <v>10</v>
      </c>
      <c r="G38" s="35" t="s">
        <v>10</v>
      </c>
      <c r="H38" s="34"/>
      <c r="I38" s="35"/>
      <c r="J38" s="32">
        <f t="shared" si="0"/>
        <v>0</v>
      </c>
      <c r="K38" s="32"/>
      <c r="L38" s="32">
        <f t="shared" si="2"/>
        <v>0</v>
      </c>
      <c r="M38" s="32"/>
    </row>
    <row r="39" spans="1:13" x14ac:dyDescent="0.25">
      <c r="A39" s="10" t="s">
        <v>15</v>
      </c>
      <c r="B39" s="14" t="s">
        <v>180</v>
      </c>
      <c r="C39" s="32"/>
      <c r="D39" s="31"/>
      <c r="E39" s="31">
        <v>30400</v>
      </c>
      <c r="F39" s="35" t="s">
        <v>10</v>
      </c>
      <c r="G39" s="35" t="s">
        <v>10</v>
      </c>
      <c r="H39" s="31">
        <v>30400</v>
      </c>
      <c r="I39" s="32">
        <v>30340</v>
      </c>
      <c r="J39" s="32">
        <f t="shared" si="0"/>
        <v>-60</v>
      </c>
      <c r="K39" s="32">
        <f t="shared" si="1"/>
        <v>99.80263157894737</v>
      </c>
      <c r="L39" s="32">
        <f t="shared" si="2"/>
        <v>30340</v>
      </c>
      <c r="M39" s="32"/>
    </row>
    <row r="40" spans="1:13" x14ac:dyDescent="0.25">
      <c r="A40" s="10" t="s">
        <v>19</v>
      </c>
      <c r="B40" s="14" t="s">
        <v>181</v>
      </c>
      <c r="C40" s="36"/>
      <c r="D40" s="34"/>
      <c r="E40" s="34">
        <v>193900</v>
      </c>
      <c r="F40" s="35" t="s">
        <v>10</v>
      </c>
      <c r="G40" s="35" t="s">
        <v>10</v>
      </c>
      <c r="H40" s="34">
        <v>193900</v>
      </c>
      <c r="I40" s="36">
        <v>193884.77</v>
      </c>
      <c r="J40" s="32">
        <f t="shared" si="0"/>
        <v>-15.230000000010477</v>
      </c>
      <c r="K40" s="32">
        <f t="shared" si="1"/>
        <v>99.992145435791642</v>
      </c>
      <c r="L40" s="32">
        <f t="shared" si="2"/>
        <v>193884.77</v>
      </c>
      <c r="M40" s="32"/>
    </row>
    <row r="41" spans="1:13" x14ac:dyDescent="0.25">
      <c r="A41" s="10" t="s">
        <v>51</v>
      </c>
      <c r="B41" s="14" t="s">
        <v>182</v>
      </c>
      <c r="C41" s="36"/>
      <c r="D41" s="34"/>
      <c r="E41" s="34">
        <v>7700</v>
      </c>
      <c r="F41" s="35" t="s">
        <v>10</v>
      </c>
      <c r="G41" s="35" t="s">
        <v>10</v>
      </c>
      <c r="H41" s="34">
        <v>7700</v>
      </c>
      <c r="I41" s="36">
        <v>7669</v>
      </c>
      <c r="J41" s="32">
        <f t="shared" si="0"/>
        <v>-31</v>
      </c>
      <c r="K41" s="32">
        <f t="shared" si="1"/>
        <v>99.597402597402592</v>
      </c>
      <c r="L41" s="32">
        <f t="shared" si="2"/>
        <v>7669</v>
      </c>
      <c r="M41" s="32"/>
    </row>
    <row r="42" spans="1:13" x14ac:dyDescent="0.25">
      <c r="A42" s="10" t="s">
        <v>48</v>
      </c>
      <c r="B42" s="14" t="s">
        <v>183</v>
      </c>
      <c r="C42" s="36"/>
      <c r="D42" s="31"/>
      <c r="E42" s="34">
        <v>14700</v>
      </c>
      <c r="F42" s="35" t="s">
        <v>10</v>
      </c>
      <c r="G42" s="35" t="s">
        <v>10</v>
      </c>
      <c r="H42" s="34">
        <v>14700</v>
      </c>
      <c r="I42" s="36">
        <v>14658</v>
      </c>
      <c r="J42" s="32">
        <f t="shared" si="0"/>
        <v>-42</v>
      </c>
      <c r="K42" s="32">
        <f t="shared" si="1"/>
        <v>99.714285714285708</v>
      </c>
      <c r="L42" s="32">
        <f t="shared" si="2"/>
        <v>14658</v>
      </c>
      <c r="M42" s="32"/>
    </row>
    <row r="43" spans="1:13" ht="19.5" x14ac:dyDescent="0.25">
      <c r="A43" s="10" t="s">
        <v>18</v>
      </c>
      <c r="B43" s="14" t="s">
        <v>184</v>
      </c>
      <c r="C43" s="36"/>
      <c r="D43" s="34"/>
      <c r="E43" s="34"/>
      <c r="F43" s="35" t="s">
        <v>10</v>
      </c>
      <c r="G43" s="35" t="s">
        <v>10</v>
      </c>
      <c r="H43" s="34"/>
      <c r="I43" s="36"/>
      <c r="J43" s="32">
        <f t="shared" si="0"/>
        <v>0</v>
      </c>
      <c r="K43" s="32"/>
      <c r="L43" s="32">
        <f t="shared" si="2"/>
        <v>0</v>
      </c>
      <c r="M43" s="32"/>
    </row>
    <row r="44" spans="1:13" ht="19.5" x14ac:dyDescent="0.25">
      <c r="A44" s="10" t="s">
        <v>16</v>
      </c>
      <c r="B44" s="14" t="s">
        <v>185</v>
      </c>
      <c r="C44" s="36"/>
      <c r="D44" s="40"/>
      <c r="E44" s="33">
        <v>77000</v>
      </c>
      <c r="F44" s="35" t="s">
        <v>10</v>
      </c>
      <c r="G44" s="35" t="s">
        <v>10</v>
      </c>
      <c r="H44" s="33">
        <v>77000</v>
      </c>
      <c r="I44" s="36">
        <v>76973.97</v>
      </c>
      <c r="J44" s="35">
        <f t="shared" si="0"/>
        <v>-26.029999999998836</v>
      </c>
      <c r="K44" s="32">
        <f t="shared" si="1"/>
        <v>99.966194805194803</v>
      </c>
      <c r="L44" s="32">
        <f t="shared" si="2"/>
        <v>76973.97</v>
      </c>
      <c r="M44" s="32"/>
    </row>
    <row r="45" spans="1:13" ht="21.75" x14ac:dyDescent="0.25">
      <c r="A45" s="12" t="s">
        <v>52</v>
      </c>
      <c r="B45" s="13" t="s">
        <v>186</v>
      </c>
      <c r="C45" s="32"/>
      <c r="D45" s="31"/>
      <c r="E45" s="32">
        <f>E46</f>
        <v>0</v>
      </c>
      <c r="F45" s="32">
        <f t="shared" ref="F45:F56" si="23">E45-D45</f>
        <v>0</v>
      </c>
      <c r="G45" s="32"/>
      <c r="H45" s="32">
        <f>H46</f>
        <v>0</v>
      </c>
      <c r="I45" s="32">
        <f>I46</f>
        <v>0</v>
      </c>
      <c r="J45" s="32">
        <f t="shared" si="0"/>
        <v>0</v>
      </c>
      <c r="K45" s="32"/>
      <c r="L45" s="32">
        <f t="shared" si="2"/>
        <v>0</v>
      </c>
      <c r="M45" s="32"/>
    </row>
    <row r="46" spans="1:13" x14ac:dyDescent="0.25">
      <c r="A46" s="10" t="s">
        <v>53</v>
      </c>
      <c r="B46" s="14" t="s">
        <v>187</v>
      </c>
      <c r="C46" s="36"/>
      <c r="D46" s="34"/>
      <c r="E46" s="34"/>
      <c r="F46" s="35" t="s">
        <v>10</v>
      </c>
      <c r="G46" s="35" t="s">
        <v>10</v>
      </c>
      <c r="H46" s="34"/>
      <c r="I46" s="36"/>
      <c r="J46" s="35">
        <f t="shared" si="0"/>
        <v>0</v>
      </c>
      <c r="K46" s="32"/>
      <c r="L46" s="32">
        <f t="shared" si="2"/>
        <v>0</v>
      </c>
      <c r="M46" s="32"/>
    </row>
    <row r="47" spans="1:13" ht="21.75" x14ac:dyDescent="0.25">
      <c r="A47" s="12" t="s">
        <v>54</v>
      </c>
      <c r="B47" s="13" t="s">
        <v>188</v>
      </c>
      <c r="C47" s="41"/>
      <c r="D47" s="40"/>
      <c r="E47" s="41">
        <f t="shared" ref="E47" si="24">E48</f>
        <v>0</v>
      </c>
      <c r="F47" s="32">
        <f t="shared" si="23"/>
        <v>0</v>
      </c>
      <c r="G47" s="32"/>
      <c r="H47" s="41">
        <f t="shared" ref="H47:I47" si="25">H48</f>
        <v>0</v>
      </c>
      <c r="I47" s="41">
        <f t="shared" si="25"/>
        <v>0</v>
      </c>
      <c r="J47" s="32">
        <f t="shared" si="0"/>
        <v>0</v>
      </c>
      <c r="K47" s="32"/>
      <c r="L47" s="32">
        <f t="shared" si="2"/>
        <v>0</v>
      </c>
      <c r="M47" s="32"/>
    </row>
    <row r="48" spans="1:13" x14ac:dyDescent="0.25">
      <c r="A48" s="10" t="s">
        <v>53</v>
      </c>
      <c r="B48" s="14" t="s">
        <v>189</v>
      </c>
      <c r="C48" s="36"/>
      <c r="D48" s="33"/>
      <c r="E48" s="33"/>
      <c r="F48" s="35" t="s">
        <v>10</v>
      </c>
      <c r="G48" s="35" t="s">
        <v>10</v>
      </c>
      <c r="H48" s="33"/>
      <c r="I48" s="36"/>
      <c r="J48" s="35">
        <f t="shared" si="0"/>
        <v>0</v>
      </c>
      <c r="K48" s="32"/>
      <c r="L48" s="32">
        <f t="shared" si="2"/>
        <v>0</v>
      </c>
      <c r="M48" s="32"/>
    </row>
    <row r="49" spans="1:13" s="43" customFormat="1" ht="32.25" customHeight="1" x14ac:dyDescent="0.25">
      <c r="A49" s="15" t="s">
        <v>77</v>
      </c>
      <c r="B49" s="11" t="s">
        <v>190</v>
      </c>
      <c r="C49" s="39"/>
      <c r="D49" s="38">
        <f>D50+D53+D56</f>
        <v>24400</v>
      </c>
      <c r="E49" s="38">
        <f>E50+E53+E56</f>
        <v>24400</v>
      </c>
      <c r="F49" s="29">
        <f t="shared" ref="F49" si="26">E49-D49</f>
        <v>0</v>
      </c>
      <c r="G49" s="29">
        <f t="shared" ref="G49" si="27">E49/D49*100</f>
        <v>100</v>
      </c>
      <c r="H49" s="38">
        <f t="shared" ref="H49:I49" si="28">H50+H53+H56</f>
        <v>24400</v>
      </c>
      <c r="I49" s="39">
        <f t="shared" si="28"/>
        <v>24400</v>
      </c>
      <c r="J49" s="29"/>
      <c r="K49" s="29"/>
      <c r="L49" s="29"/>
      <c r="M49" s="29"/>
    </row>
    <row r="50" spans="1:13" s="44" customFormat="1" ht="74.25" x14ac:dyDescent="0.25">
      <c r="A50" s="12" t="s">
        <v>55</v>
      </c>
      <c r="B50" s="13" t="s">
        <v>191</v>
      </c>
      <c r="C50" s="32"/>
      <c r="D50" s="32">
        <f>D51</f>
        <v>8100</v>
      </c>
      <c r="E50" s="32">
        <f>E51</f>
        <v>8100</v>
      </c>
      <c r="F50" s="32">
        <f t="shared" si="23"/>
        <v>0</v>
      </c>
      <c r="G50" s="32">
        <f t="shared" ref="G50:G56" si="29">E50/D50*100</f>
        <v>100</v>
      </c>
      <c r="H50" s="32">
        <f>H51</f>
        <v>8100</v>
      </c>
      <c r="I50" s="32">
        <f>I51</f>
        <v>8100</v>
      </c>
      <c r="J50" s="32">
        <f t="shared" si="0"/>
        <v>0</v>
      </c>
      <c r="K50" s="32">
        <f t="shared" si="1"/>
        <v>100</v>
      </c>
      <c r="L50" s="32">
        <f t="shared" si="2"/>
        <v>8100</v>
      </c>
      <c r="M50" s="32"/>
    </row>
    <row r="51" spans="1:13" s="44" customFormat="1" x14ac:dyDescent="0.25">
      <c r="A51" s="12" t="s">
        <v>32</v>
      </c>
      <c r="B51" s="13" t="s">
        <v>192</v>
      </c>
      <c r="C51" s="32"/>
      <c r="D51" s="31">
        <v>8100</v>
      </c>
      <c r="E51" s="32">
        <f>E52</f>
        <v>8100</v>
      </c>
      <c r="F51" s="32">
        <f t="shared" si="23"/>
        <v>0</v>
      </c>
      <c r="G51" s="32">
        <f t="shared" si="29"/>
        <v>100</v>
      </c>
      <c r="H51" s="32">
        <f t="shared" ref="H51:I51" si="30">H52</f>
        <v>8100</v>
      </c>
      <c r="I51" s="32">
        <f t="shared" si="30"/>
        <v>8100</v>
      </c>
      <c r="J51" s="32">
        <f t="shared" si="0"/>
        <v>0</v>
      </c>
      <c r="K51" s="32">
        <f t="shared" si="1"/>
        <v>100</v>
      </c>
      <c r="L51" s="32">
        <f t="shared" si="2"/>
        <v>8100</v>
      </c>
      <c r="M51" s="32"/>
    </row>
    <row r="52" spans="1:13" s="58" customFormat="1" x14ac:dyDescent="0.25">
      <c r="A52" s="10" t="s">
        <v>95</v>
      </c>
      <c r="B52" s="14" t="s">
        <v>193</v>
      </c>
      <c r="C52" s="35"/>
      <c r="D52" s="34"/>
      <c r="E52" s="35">
        <v>8100</v>
      </c>
      <c r="F52" s="35" t="s">
        <v>10</v>
      </c>
      <c r="G52" s="35" t="s">
        <v>10</v>
      </c>
      <c r="H52" s="35">
        <v>8100</v>
      </c>
      <c r="I52" s="35">
        <v>8100</v>
      </c>
      <c r="J52" s="35"/>
      <c r="K52" s="35"/>
      <c r="L52" s="35"/>
      <c r="M52" s="35"/>
    </row>
    <row r="53" spans="1:13" s="44" customFormat="1" ht="74.25" x14ac:dyDescent="0.25">
      <c r="A53" s="12" t="s">
        <v>56</v>
      </c>
      <c r="B53" s="13" t="s">
        <v>194</v>
      </c>
      <c r="C53" s="32"/>
      <c r="D53" s="31">
        <f>D54</f>
        <v>8200</v>
      </c>
      <c r="E53" s="31">
        <f>E54</f>
        <v>8200</v>
      </c>
      <c r="F53" s="32">
        <f t="shared" si="23"/>
        <v>0</v>
      </c>
      <c r="G53" s="32">
        <f t="shared" si="29"/>
        <v>100</v>
      </c>
      <c r="H53" s="31">
        <f>H54</f>
        <v>8200</v>
      </c>
      <c r="I53" s="32">
        <f>I54</f>
        <v>8200</v>
      </c>
      <c r="J53" s="32">
        <f t="shared" si="0"/>
        <v>0</v>
      </c>
      <c r="K53" s="32">
        <f t="shared" si="1"/>
        <v>100</v>
      </c>
      <c r="L53" s="32">
        <f t="shared" si="2"/>
        <v>8200</v>
      </c>
      <c r="M53" s="29"/>
    </row>
    <row r="54" spans="1:13" s="44" customFormat="1" x14ac:dyDescent="0.25">
      <c r="A54" s="12" t="s">
        <v>32</v>
      </c>
      <c r="B54" s="13" t="s">
        <v>195</v>
      </c>
      <c r="C54" s="32"/>
      <c r="D54" s="31">
        <v>8200</v>
      </c>
      <c r="E54" s="32">
        <f>E55</f>
        <v>8200</v>
      </c>
      <c r="F54" s="32">
        <f t="shared" si="23"/>
        <v>0</v>
      </c>
      <c r="G54" s="32">
        <f t="shared" si="29"/>
        <v>100</v>
      </c>
      <c r="H54" s="32">
        <f t="shared" ref="H54:I54" si="31">H55</f>
        <v>8200</v>
      </c>
      <c r="I54" s="32">
        <f t="shared" si="31"/>
        <v>8200</v>
      </c>
      <c r="J54" s="32">
        <f t="shared" si="0"/>
        <v>0</v>
      </c>
      <c r="K54" s="32">
        <f t="shared" si="1"/>
        <v>100</v>
      </c>
      <c r="L54" s="32">
        <f t="shared" si="2"/>
        <v>8200</v>
      </c>
      <c r="M54" s="29"/>
    </row>
    <row r="55" spans="1:13" s="58" customFormat="1" x14ac:dyDescent="0.25">
      <c r="A55" s="10" t="s">
        <v>95</v>
      </c>
      <c r="B55" s="14" t="s">
        <v>196</v>
      </c>
      <c r="C55" s="35"/>
      <c r="D55" s="34"/>
      <c r="E55" s="35">
        <v>8200</v>
      </c>
      <c r="F55" s="35" t="s">
        <v>10</v>
      </c>
      <c r="G55" s="35" t="s">
        <v>10</v>
      </c>
      <c r="H55" s="35">
        <v>8200</v>
      </c>
      <c r="I55" s="35">
        <v>8200</v>
      </c>
      <c r="J55" s="35"/>
      <c r="K55" s="35"/>
      <c r="L55" s="35"/>
      <c r="M55" s="37"/>
    </row>
    <row r="56" spans="1:13" s="44" customFormat="1" ht="116.25" x14ac:dyDescent="0.25">
      <c r="A56" s="12" t="s">
        <v>57</v>
      </c>
      <c r="B56" s="13" t="s">
        <v>197</v>
      </c>
      <c r="C56" s="32"/>
      <c r="D56" s="31">
        <f>D57</f>
        <v>8100</v>
      </c>
      <c r="E56" s="31">
        <f>E57</f>
        <v>8100</v>
      </c>
      <c r="F56" s="32">
        <f t="shared" si="23"/>
        <v>0</v>
      </c>
      <c r="G56" s="32">
        <f t="shared" si="29"/>
        <v>100</v>
      </c>
      <c r="H56" s="31">
        <f t="shared" ref="H56:I57" si="32">H57</f>
        <v>8100</v>
      </c>
      <c r="I56" s="32">
        <f t="shared" si="32"/>
        <v>8100</v>
      </c>
      <c r="J56" s="32">
        <f t="shared" si="0"/>
        <v>0</v>
      </c>
      <c r="K56" s="32">
        <f t="shared" si="1"/>
        <v>100</v>
      </c>
      <c r="L56" s="32">
        <f t="shared" si="2"/>
        <v>8100</v>
      </c>
      <c r="M56" s="29"/>
    </row>
    <row r="57" spans="1:13" s="44" customFormat="1" x14ac:dyDescent="0.25">
      <c r="A57" s="12" t="s">
        <v>32</v>
      </c>
      <c r="B57" s="13" t="s">
        <v>198</v>
      </c>
      <c r="C57" s="32"/>
      <c r="D57" s="32">
        <v>8100</v>
      </c>
      <c r="E57" s="32">
        <f>E58</f>
        <v>8100</v>
      </c>
      <c r="F57" s="32">
        <f t="shared" ref="F57" si="33">E57-D57</f>
        <v>0</v>
      </c>
      <c r="G57" s="32">
        <f t="shared" ref="G57" si="34">E57/D57*100</f>
        <v>100</v>
      </c>
      <c r="H57" s="32">
        <f t="shared" si="32"/>
        <v>8100</v>
      </c>
      <c r="I57" s="32">
        <f t="shared" si="32"/>
        <v>8100</v>
      </c>
      <c r="J57" s="32">
        <f t="shared" si="0"/>
        <v>0</v>
      </c>
      <c r="K57" s="32">
        <f t="shared" si="1"/>
        <v>100</v>
      </c>
      <c r="L57" s="32">
        <f t="shared" si="2"/>
        <v>8100</v>
      </c>
      <c r="M57" s="29"/>
    </row>
    <row r="58" spans="1:13" s="58" customFormat="1" x14ac:dyDescent="0.25">
      <c r="A58" s="67" t="s">
        <v>95</v>
      </c>
      <c r="B58" s="14" t="s">
        <v>199</v>
      </c>
      <c r="C58" s="35"/>
      <c r="D58" s="35"/>
      <c r="E58" s="35">
        <v>8100</v>
      </c>
      <c r="F58" s="35" t="s">
        <v>10</v>
      </c>
      <c r="G58" s="35" t="s">
        <v>10</v>
      </c>
      <c r="H58" s="35">
        <v>8100</v>
      </c>
      <c r="I58" s="35">
        <v>8100</v>
      </c>
      <c r="J58" s="35"/>
      <c r="K58" s="35"/>
      <c r="L58" s="35"/>
      <c r="M58" s="37"/>
    </row>
    <row r="59" spans="1:13" s="43" customFormat="1" x14ac:dyDescent="0.25">
      <c r="A59" s="72" t="s">
        <v>101</v>
      </c>
      <c r="B59" s="11" t="s">
        <v>200</v>
      </c>
      <c r="C59" s="29">
        <v>43000</v>
      </c>
      <c r="D59" s="29"/>
      <c r="E59" s="29">
        <v>0</v>
      </c>
      <c r="F59" s="29"/>
      <c r="G59" s="29"/>
      <c r="H59" s="29">
        <v>0</v>
      </c>
      <c r="I59" s="29">
        <v>0</v>
      </c>
      <c r="J59" s="29"/>
      <c r="K59" s="29"/>
      <c r="L59" s="29"/>
      <c r="M59" s="29"/>
    </row>
    <row r="60" spans="1:13" x14ac:dyDescent="0.25">
      <c r="A60" s="15" t="s">
        <v>58</v>
      </c>
      <c r="B60" s="11" t="s">
        <v>201</v>
      </c>
      <c r="C60" s="39">
        <v>16124.26</v>
      </c>
      <c r="D60" s="39">
        <f>D61</f>
        <v>14600</v>
      </c>
      <c r="E60" s="39">
        <f>E61</f>
        <v>14600</v>
      </c>
      <c r="F60" s="29">
        <f>E60-D60</f>
        <v>0</v>
      </c>
      <c r="G60" s="29">
        <f>E60/D60*100</f>
        <v>100</v>
      </c>
      <c r="H60" s="39">
        <f t="shared" ref="H60:I60" si="35">H61</f>
        <v>14600</v>
      </c>
      <c r="I60" s="39">
        <f t="shared" si="35"/>
        <v>14515.05</v>
      </c>
      <c r="J60" s="29">
        <f t="shared" si="0"/>
        <v>-84.950000000000728</v>
      </c>
      <c r="K60" s="29">
        <f t="shared" si="1"/>
        <v>99.418150684931504</v>
      </c>
      <c r="L60" s="29">
        <f t="shared" si="2"/>
        <v>-1609.2100000000009</v>
      </c>
      <c r="M60" s="29">
        <f t="shared" si="3"/>
        <v>90.019945101356583</v>
      </c>
    </row>
    <row r="61" spans="1:13" x14ac:dyDescent="0.25">
      <c r="A61" s="72" t="s">
        <v>78</v>
      </c>
      <c r="B61" s="11" t="s">
        <v>202</v>
      </c>
      <c r="C61" s="39"/>
      <c r="D61" s="39">
        <f>D69+D62</f>
        <v>14600</v>
      </c>
      <c r="E61" s="39">
        <f>E69+E62</f>
        <v>14600</v>
      </c>
      <c r="F61" s="29">
        <f t="shared" ref="F61:F69" si="36">E61-D61</f>
        <v>0</v>
      </c>
      <c r="G61" s="29">
        <f t="shared" ref="G61" si="37">E61/D61*100</f>
        <v>100</v>
      </c>
      <c r="H61" s="39">
        <f t="shared" ref="H61:I61" si="38">H69+H62</f>
        <v>14600</v>
      </c>
      <c r="I61" s="39">
        <f t="shared" si="38"/>
        <v>14515.05</v>
      </c>
      <c r="J61" s="29">
        <f t="shared" ref="J61" si="39">I61-H61</f>
        <v>-84.950000000000728</v>
      </c>
      <c r="K61" s="29">
        <f t="shared" ref="K61" si="40">I61/H61*100</f>
        <v>99.418150684931504</v>
      </c>
      <c r="L61" s="29"/>
      <c r="M61" s="29"/>
    </row>
    <row r="62" spans="1:13" s="43" customFormat="1" ht="42" x14ac:dyDescent="0.25">
      <c r="A62" s="68" t="s">
        <v>104</v>
      </c>
      <c r="B62" s="71" t="s">
        <v>203</v>
      </c>
      <c r="C62" s="39"/>
      <c r="D62" s="39">
        <f>D63</f>
        <v>0</v>
      </c>
      <c r="E62" s="39">
        <f>E63</f>
        <v>0</v>
      </c>
      <c r="F62" s="29"/>
      <c r="G62" s="29"/>
      <c r="H62" s="39">
        <f t="shared" ref="H62:I62" si="41">H63</f>
        <v>0</v>
      </c>
      <c r="I62" s="39">
        <f t="shared" si="41"/>
        <v>0</v>
      </c>
      <c r="J62" s="29"/>
      <c r="K62" s="29"/>
      <c r="L62" s="29"/>
      <c r="M62" s="29"/>
    </row>
    <row r="63" spans="1:13" s="44" customFormat="1" ht="21" x14ac:dyDescent="0.25">
      <c r="A63" s="69" t="s">
        <v>105</v>
      </c>
      <c r="B63" s="46" t="s">
        <v>204</v>
      </c>
      <c r="C63" s="41"/>
      <c r="D63" s="41">
        <f>D64+D67</f>
        <v>0</v>
      </c>
      <c r="E63" s="41">
        <f>E64+E67</f>
        <v>0</v>
      </c>
      <c r="F63" s="32"/>
      <c r="G63" s="32"/>
      <c r="H63" s="41">
        <f t="shared" ref="H63:I63" si="42">H64+H67</f>
        <v>0</v>
      </c>
      <c r="I63" s="41">
        <f t="shared" si="42"/>
        <v>0</v>
      </c>
      <c r="J63" s="32"/>
      <c r="K63" s="32"/>
      <c r="L63" s="32"/>
      <c r="M63" s="32"/>
    </row>
    <row r="64" spans="1:13" s="44" customFormat="1" ht="21" x14ac:dyDescent="0.25">
      <c r="A64" s="69" t="s">
        <v>106</v>
      </c>
      <c r="B64" s="46" t="s">
        <v>205</v>
      </c>
      <c r="C64" s="41"/>
      <c r="D64" s="41"/>
      <c r="E64" s="41">
        <f>E65+E66</f>
        <v>0</v>
      </c>
      <c r="F64" s="32"/>
      <c r="G64" s="32"/>
      <c r="H64" s="41">
        <f t="shared" ref="H64:I64" si="43">H65+H66</f>
        <v>0</v>
      </c>
      <c r="I64" s="41">
        <f t="shared" si="43"/>
        <v>0</v>
      </c>
      <c r="J64" s="32"/>
      <c r="K64" s="32"/>
      <c r="L64" s="32"/>
      <c r="M64" s="32"/>
    </row>
    <row r="65" spans="1:13" s="58" customFormat="1" x14ac:dyDescent="0.25">
      <c r="A65" s="73" t="s">
        <v>25</v>
      </c>
      <c r="B65" s="60" t="s">
        <v>206</v>
      </c>
      <c r="C65" s="36"/>
      <c r="D65" s="36"/>
      <c r="E65" s="36"/>
      <c r="F65" s="35"/>
      <c r="G65" s="35"/>
      <c r="H65" s="36"/>
      <c r="I65" s="36"/>
      <c r="J65" s="35"/>
      <c r="K65" s="35"/>
      <c r="L65" s="35"/>
      <c r="M65" s="35"/>
    </row>
    <row r="66" spans="1:13" s="58" customFormat="1" x14ac:dyDescent="0.25">
      <c r="A66" s="102" t="s">
        <v>53</v>
      </c>
      <c r="B66" s="60" t="s">
        <v>207</v>
      </c>
      <c r="C66" s="36"/>
      <c r="D66" s="36"/>
      <c r="E66" s="36"/>
      <c r="F66" s="35"/>
      <c r="G66" s="35"/>
      <c r="H66" s="36"/>
      <c r="I66" s="36"/>
      <c r="J66" s="35"/>
      <c r="K66" s="35"/>
      <c r="L66" s="35"/>
      <c r="M66" s="35"/>
    </row>
    <row r="67" spans="1:13" s="58" customFormat="1" ht="21" x14ac:dyDescent="0.25">
      <c r="A67" s="69" t="s">
        <v>106</v>
      </c>
      <c r="B67" s="46" t="s">
        <v>208</v>
      </c>
      <c r="C67" s="36"/>
      <c r="D67" s="36"/>
      <c r="E67" s="36">
        <f>E68</f>
        <v>0</v>
      </c>
      <c r="F67" s="35"/>
      <c r="G67" s="35"/>
      <c r="H67" s="36">
        <f t="shared" ref="H67:I67" si="44">H68</f>
        <v>0</v>
      </c>
      <c r="I67" s="36">
        <f t="shared" si="44"/>
        <v>0</v>
      </c>
      <c r="J67" s="35"/>
      <c r="K67" s="35"/>
      <c r="L67" s="35"/>
      <c r="M67" s="35"/>
    </row>
    <row r="68" spans="1:13" s="58" customFormat="1" x14ac:dyDescent="0.25">
      <c r="A68" s="102" t="s">
        <v>53</v>
      </c>
      <c r="B68" s="60" t="s">
        <v>209</v>
      </c>
      <c r="C68" s="36"/>
      <c r="D68" s="36"/>
      <c r="E68" s="36"/>
      <c r="F68" s="35"/>
      <c r="G68" s="35"/>
      <c r="H68" s="36"/>
      <c r="I68" s="36"/>
      <c r="J68" s="35"/>
      <c r="K68" s="35"/>
      <c r="L68" s="35"/>
      <c r="M68" s="35"/>
    </row>
    <row r="69" spans="1:13" ht="21.75" x14ac:dyDescent="0.25">
      <c r="A69" s="70" t="s">
        <v>79</v>
      </c>
      <c r="B69" s="11" t="s">
        <v>210</v>
      </c>
      <c r="C69" s="39"/>
      <c r="D69" s="39">
        <f>D70+D73</f>
        <v>14600</v>
      </c>
      <c r="E69" s="39">
        <f>E70+E73</f>
        <v>14600</v>
      </c>
      <c r="F69" s="29">
        <f t="shared" si="36"/>
        <v>0</v>
      </c>
      <c r="G69" s="29">
        <v>0</v>
      </c>
      <c r="H69" s="39">
        <f t="shared" ref="H69:I69" si="45">H70+H73</f>
        <v>14600</v>
      </c>
      <c r="I69" s="39">
        <f t="shared" si="45"/>
        <v>14515.05</v>
      </c>
      <c r="J69" s="29"/>
      <c r="K69" s="29"/>
      <c r="L69" s="29"/>
      <c r="M69" s="29"/>
    </row>
    <row r="70" spans="1:13" s="44" customFormat="1" ht="42.75" x14ac:dyDescent="0.25">
      <c r="A70" s="12" t="s">
        <v>59</v>
      </c>
      <c r="B70" s="13" t="s">
        <v>211</v>
      </c>
      <c r="C70" s="41"/>
      <c r="D70" s="41">
        <f t="shared" ref="D70:E70" si="46">D71</f>
        <v>0</v>
      </c>
      <c r="E70" s="41">
        <f t="shared" si="46"/>
        <v>0</v>
      </c>
      <c r="F70" s="32">
        <f t="shared" ref="F70:F71" si="47">E70-D70</f>
        <v>0</v>
      </c>
      <c r="G70" s="32">
        <v>0</v>
      </c>
      <c r="H70" s="41">
        <f t="shared" ref="H70:I71" si="48">H71</f>
        <v>0</v>
      </c>
      <c r="I70" s="41">
        <f t="shared" si="48"/>
        <v>0</v>
      </c>
      <c r="J70" s="29">
        <f t="shared" si="0"/>
        <v>0</v>
      </c>
      <c r="K70" s="32">
        <v>0</v>
      </c>
      <c r="L70" s="32">
        <f t="shared" si="2"/>
        <v>0</v>
      </c>
      <c r="M70" s="32"/>
    </row>
    <row r="71" spans="1:13" s="44" customFormat="1" ht="21.75" x14ac:dyDescent="0.25">
      <c r="A71" s="12" t="s">
        <v>50</v>
      </c>
      <c r="B71" s="13" t="s">
        <v>212</v>
      </c>
      <c r="C71" s="41"/>
      <c r="D71" s="41"/>
      <c r="E71" s="41">
        <f>E72</f>
        <v>0</v>
      </c>
      <c r="F71" s="32">
        <f t="shared" si="47"/>
        <v>0</v>
      </c>
      <c r="G71" s="32">
        <v>0</v>
      </c>
      <c r="H71" s="41">
        <f t="shared" si="48"/>
        <v>0</v>
      </c>
      <c r="I71" s="41">
        <f t="shared" si="48"/>
        <v>0</v>
      </c>
      <c r="J71" s="29">
        <f t="shared" si="0"/>
        <v>0</v>
      </c>
      <c r="K71" s="32">
        <v>0</v>
      </c>
      <c r="L71" s="32">
        <f t="shared" si="2"/>
        <v>0</v>
      </c>
      <c r="M71" s="32"/>
    </row>
    <row r="72" spans="1:13" s="58" customFormat="1" x14ac:dyDescent="0.25">
      <c r="A72" s="10" t="s">
        <v>48</v>
      </c>
      <c r="B72" s="14" t="s">
        <v>213</v>
      </c>
      <c r="C72" s="36"/>
      <c r="D72" s="36"/>
      <c r="E72" s="36"/>
      <c r="F72" s="32" t="s">
        <v>10</v>
      </c>
      <c r="G72" s="32">
        <v>0</v>
      </c>
      <c r="H72" s="36"/>
      <c r="I72" s="36"/>
      <c r="J72" s="37"/>
      <c r="K72" s="35"/>
      <c r="L72" s="35"/>
      <c r="M72" s="35"/>
    </row>
    <row r="73" spans="1:13" s="44" customFormat="1" ht="21.75" x14ac:dyDescent="0.25">
      <c r="A73" s="12" t="s">
        <v>80</v>
      </c>
      <c r="B73" s="13" t="s">
        <v>214</v>
      </c>
      <c r="C73" s="41"/>
      <c r="D73" s="40">
        <f>D74+D76</f>
        <v>14600</v>
      </c>
      <c r="E73" s="40">
        <f>E74+E76</f>
        <v>14600</v>
      </c>
      <c r="F73" s="32">
        <f t="shared" ref="F73:F74" si="49">E73-D73</f>
        <v>0</v>
      </c>
      <c r="G73" s="32">
        <v>0</v>
      </c>
      <c r="H73" s="40">
        <f t="shared" ref="H73:I73" si="50">H74+H76</f>
        <v>14600</v>
      </c>
      <c r="I73" s="40">
        <f t="shared" si="50"/>
        <v>14515.05</v>
      </c>
      <c r="J73" s="29">
        <f t="shared" si="0"/>
        <v>-84.950000000000728</v>
      </c>
      <c r="K73" s="32"/>
      <c r="L73" s="32">
        <f t="shared" si="2"/>
        <v>14515.05</v>
      </c>
      <c r="M73" s="32"/>
    </row>
    <row r="74" spans="1:13" s="44" customFormat="1" ht="21.75" x14ac:dyDescent="0.25">
      <c r="A74" s="12" t="s">
        <v>50</v>
      </c>
      <c r="B74" s="13" t="s">
        <v>215</v>
      </c>
      <c r="C74" s="41"/>
      <c r="D74" s="40"/>
      <c r="E74" s="40">
        <v>0</v>
      </c>
      <c r="F74" s="32">
        <f t="shared" si="49"/>
        <v>0</v>
      </c>
      <c r="G74" s="32">
        <v>0</v>
      </c>
      <c r="H74" s="40"/>
      <c r="I74" s="40"/>
      <c r="J74" s="29"/>
      <c r="K74" s="32"/>
      <c r="L74" s="32"/>
      <c r="M74" s="32"/>
    </row>
    <row r="75" spans="1:13" s="58" customFormat="1" x14ac:dyDescent="0.25">
      <c r="A75" s="10" t="s">
        <v>48</v>
      </c>
      <c r="B75" s="14" t="s">
        <v>216</v>
      </c>
      <c r="C75" s="36"/>
      <c r="D75" s="33"/>
      <c r="E75" s="33"/>
      <c r="F75" s="32" t="s">
        <v>10</v>
      </c>
      <c r="G75" s="32" t="s">
        <v>10</v>
      </c>
      <c r="H75" s="33"/>
      <c r="I75" s="36"/>
      <c r="J75" s="37"/>
      <c r="K75" s="35"/>
      <c r="L75" s="35"/>
      <c r="M75" s="35"/>
    </row>
    <row r="76" spans="1:13" s="58" customFormat="1" ht="19.5" x14ac:dyDescent="0.25">
      <c r="A76" s="67" t="s">
        <v>54</v>
      </c>
      <c r="B76" s="14" t="s">
        <v>354</v>
      </c>
      <c r="C76" s="36"/>
      <c r="D76" s="33">
        <v>14600</v>
      </c>
      <c r="E76" s="33">
        <v>14600</v>
      </c>
      <c r="F76" s="32" t="s">
        <v>10</v>
      </c>
      <c r="G76" s="32" t="s">
        <v>10</v>
      </c>
      <c r="H76" s="33">
        <v>14600</v>
      </c>
      <c r="I76" s="36">
        <v>14515.05</v>
      </c>
      <c r="J76" s="37"/>
      <c r="K76" s="35"/>
      <c r="L76" s="35"/>
      <c r="M76" s="35"/>
    </row>
    <row r="77" spans="1:13" s="43" customFormat="1" x14ac:dyDescent="0.25">
      <c r="A77" s="74" t="s">
        <v>107</v>
      </c>
      <c r="B77" s="71" t="s">
        <v>217</v>
      </c>
      <c r="C77" s="38">
        <f>C79</f>
        <v>15200</v>
      </c>
      <c r="D77" s="38">
        <f>D79</f>
        <v>18400</v>
      </c>
      <c r="E77" s="38">
        <f>E79</f>
        <v>18400</v>
      </c>
      <c r="F77" s="29">
        <f t="shared" ref="F77:F83" si="51">E77-D77</f>
        <v>0</v>
      </c>
      <c r="G77" s="29">
        <f t="shared" ref="G77:G83" si="52">E77/D77*100</f>
        <v>100</v>
      </c>
      <c r="H77" s="38">
        <f>H79</f>
        <v>18400</v>
      </c>
      <c r="I77" s="38">
        <f>I79</f>
        <v>18400</v>
      </c>
      <c r="J77" s="29"/>
      <c r="K77" s="29"/>
      <c r="L77" s="29"/>
      <c r="M77" s="29"/>
    </row>
    <row r="78" spans="1:13" s="43" customFormat="1" x14ac:dyDescent="0.25">
      <c r="A78" s="98" t="s">
        <v>144</v>
      </c>
      <c r="B78" s="71"/>
      <c r="C78" s="38">
        <f>C77/C10*100</f>
        <v>0.42481266851298455</v>
      </c>
      <c r="D78" s="38">
        <f t="shared" ref="D78:E78" si="53">D77/D10*100</f>
        <v>0.52136830845735904</v>
      </c>
      <c r="E78" s="38">
        <f t="shared" si="53"/>
        <v>0.52136830845735904</v>
      </c>
      <c r="F78" s="29">
        <f t="shared" si="51"/>
        <v>0</v>
      </c>
      <c r="G78" s="29">
        <f t="shared" si="52"/>
        <v>100</v>
      </c>
      <c r="H78" s="38">
        <f t="shared" ref="H78" si="54">H77/H10*100</f>
        <v>0.52136830845735904</v>
      </c>
      <c r="I78" s="38">
        <f t="shared" ref="I78" si="55">I77/I10*100</f>
        <v>0.58514514969067155</v>
      </c>
      <c r="J78" s="29">
        <f t="shared" ref="J78" si="56">I78-H78</f>
        <v>6.3776841233312509E-2</v>
      </c>
      <c r="K78" s="32"/>
      <c r="L78" s="32">
        <f t="shared" ref="L78" si="57">I78-C78</f>
        <v>0.160332481177687</v>
      </c>
      <c r="M78" s="32"/>
    </row>
    <row r="79" spans="1:13" s="43" customFormat="1" ht="21" x14ac:dyDescent="0.25">
      <c r="A79" s="68" t="s">
        <v>108</v>
      </c>
      <c r="B79" s="71" t="s">
        <v>218</v>
      </c>
      <c r="C79" s="39">
        <v>15200</v>
      </c>
      <c r="D79" s="38">
        <f t="shared" ref="D79:E82" si="58">D80</f>
        <v>18400</v>
      </c>
      <c r="E79" s="38">
        <f t="shared" si="58"/>
        <v>18400</v>
      </c>
      <c r="F79" s="29">
        <f t="shared" si="51"/>
        <v>0</v>
      </c>
      <c r="G79" s="29">
        <f t="shared" si="52"/>
        <v>100</v>
      </c>
      <c r="H79" s="38">
        <f t="shared" ref="H79:I82" si="59">H80</f>
        <v>18400</v>
      </c>
      <c r="I79" s="38">
        <f t="shared" si="59"/>
        <v>18400</v>
      </c>
      <c r="J79" s="29"/>
      <c r="K79" s="29"/>
      <c r="L79" s="29"/>
      <c r="M79" s="29"/>
    </row>
    <row r="80" spans="1:13" s="44" customFormat="1" ht="31.5" x14ac:dyDescent="0.25">
      <c r="A80" s="69" t="s">
        <v>109</v>
      </c>
      <c r="B80" s="46" t="s">
        <v>219</v>
      </c>
      <c r="C80" s="41"/>
      <c r="D80" s="40">
        <f t="shared" si="58"/>
        <v>18400</v>
      </c>
      <c r="E80" s="40">
        <f t="shared" si="58"/>
        <v>18400</v>
      </c>
      <c r="F80" s="32">
        <f t="shared" si="51"/>
        <v>0</v>
      </c>
      <c r="G80" s="32">
        <f t="shared" si="52"/>
        <v>100</v>
      </c>
      <c r="H80" s="40">
        <f t="shared" si="59"/>
        <v>18400</v>
      </c>
      <c r="I80" s="40">
        <f t="shared" si="59"/>
        <v>18400</v>
      </c>
      <c r="J80" s="29"/>
      <c r="K80" s="32"/>
      <c r="L80" s="32"/>
      <c r="M80" s="32"/>
    </row>
    <row r="81" spans="1:13" s="44" customFormat="1" ht="42" x14ac:dyDescent="0.25">
      <c r="A81" s="69" t="s">
        <v>104</v>
      </c>
      <c r="B81" s="46" t="s">
        <v>220</v>
      </c>
      <c r="C81" s="41"/>
      <c r="D81" s="40">
        <f t="shared" si="58"/>
        <v>18400</v>
      </c>
      <c r="E81" s="40">
        <f t="shared" si="58"/>
        <v>18400</v>
      </c>
      <c r="F81" s="32">
        <f t="shared" si="51"/>
        <v>0</v>
      </c>
      <c r="G81" s="32">
        <f t="shared" si="52"/>
        <v>100</v>
      </c>
      <c r="H81" s="40">
        <f t="shared" si="59"/>
        <v>18400</v>
      </c>
      <c r="I81" s="40">
        <f t="shared" si="59"/>
        <v>18400</v>
      </c>
      <c r="J81" s="29"/>
      <c r="K81" s="32"/>
      <c r="L81" s="32"/>
      <c r="M81" s="32"/>
    </row>
    <row r="82" spans="1:13" s="44" customFormat="1" ht="21" x14ac:dyDescent="0.25">
      <c r="A82" s="69" t="s">
        <v>110</v>
      </c>
      <c r="B82" s="46" t="s">
        <v>220</v>
      </c>
      <c r="C82" s="41"/>
      <c r="D82" s="40">
        <f t="shared" si="58"/>
        <v>18400</v>
      </c>
      <c r="E82" s="40">
        <f t="shared" si="58"/>
        <v>18400</v>
      </c>
      <c r="F82" s="32">
        <f t="shared" si="51"/>
        <v>0</v>
      </c>
      <c r="G82" s="32">
        <f t="shared" si="52"/>
        <v>100</v>
      </c>
      <c r="H82" s="40">
        <f t="shared" si="59"/>
        <v>18400</v>
      </c>
      <c r="I82" s="40">
        <f t="shared" si="59"/>
        <v>18400</v>
      </c>
      <c r="J82" s="29"/>
      <c r="K82" s="32"/>
      <c r="L82" s="32"/>
      <c r="M82" s="32"/>
    </row>
    <row r="83" spans="1:13" s="44" customFormat="1" ht="31.5" x14ac:dyDescent="0.25">
      <c r="A83" s="69" t="s">
        <v>111</v>
      </c>
      <c r="B83" s="46" t="s">
        <v>221</v>
      </c>
      <c r="C83" s="41"/>
      <c r="D83" s="40">
        <f>D84+D94+D88</f>
        <v>18400</v>
      </c>
      <c r="E83" s="40">
        <f>E84+E94+E88</f>
        <v>18400</v>
      </c>
      <c r="F83" s="32">
        <f t="shared" si="51"/>
        <v>0</v>
      </c>
      <c r="G83" s="32">
        <f t="shared" si="52"/>
        <v>100</v>
      </c>
      <c r="H83" s="40">
        <f t="shared" ref="H83:I83" si="60">H84+H94+H88</f>
        <v>18400</v>
      </c>
      <c r="I83" s="40">
        <f t="shared" si="60"/>
        <v>18400</v>
      </c>
      <c r="J83" s="29"/>
      <c r="K83" s="32"/>
      <c r="L83" s="32"/>
      <c r="M83" s="32"/>
    </row>
    <row r="84" spans="1:13" s="44" customFormat="1" ht="31.5" x14ac:dyDescent="0.25">
      <c r="A84" s="69" t="s">
        <v>112</v>
      </c>
      <c r="B84" s="46" t="s">
        <v>221</v>
      </c>
      <c r="C84" s="41"/>
      <c r="D84" s="40">
        <f>D85</f>
        <v>17400</v>
      </c>
      <c r="E84" s="40">
        <f>E85</f>
        <v>17400</v>
      </c>
      <c r="F84" s="32">
        <f t="shared" ref="F84:F85" si="61">E84-D84</f>
        <v>0</v>
      </c>
      <c r="G84" s="32">
        <f t="shared" ref="G84:G85" si="62">E84/D84*100</f>
        <v>100</v>
      </c>
      <c r="H84" s="40">
        <f t="shared" ref="H84:I84" si="63">H85</f>
        <v>17400</v>
      </c>
      <c r="I84" s="40">
        <f t="shared" si="63"/>
        <v>17400</v>
      </c>
      <c r="J84" s="29"/>
      <c r="K84" s="32"/>
      <c r="L84" s="32"/>
      <c r="M84" s="32"/>
    </row>
    <row r="85" spans="1:13" s="44" customFormat="1" ht="31.5" x14ac:dyDescent="0.25">
      <c r="A85" s="45" t="s">
        <v>113</v>
      </c>
      <c r="B85" s="46" t="s">
        <v>222</v>
      </c>
      <c r="C85" s="41"/>
      <c r="D85" s="40">
        <v>17400</v>
      </c>
      <c r="E85" s="40">
        <f>E86+E87</f>
        <v>17400</v>
      </c>
      <c r="F85" s="32">
        <f t="shared" si="61"/>
        <v>0</v>
      </c>
      <c r="G85" s="32">
        <f t="shared" si="62"/>
        <v>100</v>
      </c>
      <c r="H85" s="40">
        <f t="shared" ref="H85:I85" si="64">H86+H87</f>
        <v>17400</v>
      </c>
      <c r="I85" s="40">
        <f t="shared" si="64"/>
        <v>17400</v>
      </c>
      <c r="J85" s="29"/>
      <c r="K85" s="32"/>
      <c r="L85" s="32"/>
      <c r="M85" s="32"/>
    </row>
    <row r="86" spans="1:13" s="58" customFormat="1" x14ac:dyDescent="0.25">
      <c r="A86" s="57" t="s">
        <v>11</v>
      </c>
      <c r="B86" s="60" t="s">
        <v>223</v>
      </c>
      <c r="C86" s="36"/>
      <c r="D86" s="33"/>
      <c r="E86" s="33">
        <v>13368</v>
      </c>
      <c r="F86" s="35" t="s">
        <v>10</v>
      </c>
      <c r="G86" s="35" t="s">
        <v>10</v>
      </c>
      <c r="H86" s="33">
        <v>13368</v>
      </c>
      <c r="I86" s="36">
        <v>13368</v>
      </c>
      <c r="J86" s="37"/>
      <c r="K86" s="35"/>
      <c r="L86" s="35"/>
      <c r="M86" s="35"/>
    </row>
    <row r="87" spans="1:13" s="58" customFormat="1" x14ac:dyDescent="0.25">
      <c r="A87" s="57" t="s">
        <v>114</v>
      </c>
      <c r="B87" s="60" t="s">
        <v>224</v>
      </c>
      <c r="C87" s="36"/>
      <c r="D87" s="33"/>
      <c r="E87" s="33">
        <v>4032</v>
      </c>
      <c r="F87" s="35" t="s">
        <v>10</v>
      </c>
      <c r="G87" s="35" t="s">
        <v>10</v>
      </c>
      <c r="H87" s="33">
        <v>4032</v>
      </c>
      <c r="I87" s="36">
        <v>4032</v>
      </c>
      <c r="J87" s="37"/>
      <c r="K87" s="35"/>
      <c r="L87" s="35"/>
      <c r="M87" s="35"/>
    </row>
    <row r="88" spans="1:13" s="44" customFormat="1" ht="31.5" x14ac:dyDescent="0.25">
      <c r="A88" s="90" t="s">
        <v>132</v>
      </c>
      <c r="B88" s="46" t="s">
        <v>225</v>
      </c>
      <c r="C88" s="41"/>
      <c r="D88" s="40"/>
      <c r="E88" s="40">
        <f>E89+E90+E91</f>
        <v>0</v>
      </c>
      <c r="F88" s="32"/>
      <c r="G88" s="32"/>
      <c r="H88" s="40">
        <f t="shared" ref="H88:I88" si="65">H89+H90+H91</f>
        <v>0</v>
      </c>
      <c r="I88" s="40">
        <f t="shared" si="65"/>
        <v>0</v>
      </c>
      <c r="J88" s="29"/>
      <c r="K88" s="32"/>
      <c r="L88" s="32"/>
      <c r="M88" s="32"/>
    </row>
    <row r="89" spans="1:13" s="58" customFormat="1" x14ac:dyDescent="0.25">
      <c r="A89" s="89" t="s">
        <v>13</v>
      </c>
      <c r="B89" s="60" t="s">
        <v>226</v>
      </c>
      <c r="C89" s="36"/>
      <c r="D89" s="33"/>
      <c r="E89" s="33"/>
      <c r="F89" s="35"/>
      <c r="G89" s="35"/>
      <c r="H89" s="33"/>
      <c r="I89" s="36"/>
      <c r="J89" s="37"/>
      <c r="K89" s="35"/>
      <c r="L89" s="35"/>
      <c r="M89" s="35"/>
    </row>
    <row r="90" spans="1:13" s="58" customFormat="1" x14ac:dyDescent="0.25">
      <c r="A90" s="89" t="s">
        <v>133</v>
      </c>
      <c r="B90" s="60" t="s">
        <v>227</v>
      </c>
      <c r="C90" s="36"/>
      <c r="D90" s="33"/>
      <c r="E90" s="33"/>
      <c r="F90" s="35"/>
      <c r="G90" s="35"/>
      <c r="H90" s="33"/>
      <c r="I90" s="36"/>
      <c r="J90" s="37"/>
      <c r="K90" s="35"/>
      <c r="L90" s="35"/>
      <c r="M90" s="35"/>
    </row>
    <row r="91" spans="1:13" s="58" customFormat="1" x14ac:dyDescent="0.25">
      <c r="A91" s="89" t="s">
        <v>96</v>
      </c>
      <c r="B91" s="60" t="s">
        <v>228</v>
      </c>
      <c r="C91" s="36"/>
      <c r="D91" s="33"/>
      <c r="E91" s="33"/>
      <c r="F91" s="35"/>
      <c r="G91" s="35"/>
      <c r="H91" s="33"/>
      <c r="I91" s="36"/>
      <c r="J91" s="37"/>
      <c r="K91" s="35"/>
      <c r="L91" s="35"/>
      <c r="M91" s="35"/>
    </row>
    <row r="92" spans="1:13" s="44" customFormat="1" ht="31.5" x14ac:dyDescent="0.25">
      <c r="A92" s="69" t="s">
        <v>115</v>
      </c>
      <c r="B92" s="46" t="s">
        <v>229</v>
      </c>
      <c r="C92" s="41"/>
      <c r="D92" s="40">
        <v>0</v>
      </c>
      <c r="E92" s="40">
        <f>E93</f>
        <v>0</v>
      </c>
      <c r="F92" s="32"/>
      <c r="G92" s="32"/>
      <c r="H92" s="40">
        <f t="shared" ref="H92:I92" si="66">H93</f>
        <v>0</v>
      </c>
      <c r="I92" s="40">
        <f t="shared" si="66"/>
        <v>0</v>
      </c>
      <c r="J92" s="29"/>
      <c r="K92" s="32"/>
      <c r="L92" s="32"/>
      <c r="M92" s="32"/>
    </row>
    <row r="93" spans="1:13" s="58" customFormat="1" x14ac:dyDescent="0.25">
      <c r="A93" s="73" t="s">
        <v>14</v>
      </c>
      <c r="B93" s="60" t="s">
        <v>230</v>
      </c>
      <c r="C93" s="36"/>
      <c r="D93" s="33"/>
      <c r="E93" s="33">
        <v>0</v>
      </c>
      <c r="F93" s="35"/>
      <c r="G93" s="35"/>
      <c r="H93" s="33"/>
      <c r="I93" s="36"/>
      <c r="J93" s="37"/>
      <c r="K93" s="35"/>
      <c r="L93" s="35"/>
      <c r="M93" s="35"/>
    </row>
    <row r="94" spans="1:13" s="44" customFormat="1" ht="31.5" x14ac:dyDescent="0.25">
      <c r="A94" s="45" t="s">
        <v>103</v>
      </c>
      <c r="B94" s="46" t="s">
        <v>231</v>
      </c>
      <c r="C94" s="41"/>
      <c r="D94" s="40">
        <v>1000</v>
      </c>
      <c r="E94" s="40">
        <f>E96+E97+E98+E95</f>
        <v>1000</v>
      </c>
      <c r="F94" s="32"/>
      <c r="G94" s="32"/>
      <c r="H94" s="40">
        <f t="shared" ref="H94:I94" si="67">H96+H97+H98+H95</f>
        <v>1000</v>
      </c>
      <c r="I94" s="40">
        <f t="shared" si="67"/>
        <v>1000</v>
      </c>
      <c r="J94" s="29"/>
      <c r="K94" s="32"/>
      <c r="L94" s="32"/>
      <c r="M94" s="32"/>
    </row>
    <row r="95" spans="1:13" s="44" customFormat="1" x14ac:dyDescent="0.25">
      <c r="A95" s="57" t="s">
        <v>147</v>
      </c>
      <c r="B95" s="60" t="s">
        <v>232</v>
      </c>
      <c r="C95" s="41"/>
      <c r="D95" s="40"/>
      <c r="E95" s="40"/>
      <c r="F95" s="32"/>
      <c r="G95" s="32"/>
      <c r="H95" s="40"/>
      <c r="I95" s="40"/>
      <c r="J95" s="29"/>
      <c r="K95" s="32"/>
      <c r="L95" s="32"/>
      <c r="M95" s="32"/>
    </row>
    <row r="96" spans="1:13" s="58" customFormat="1" x14ac:dyDescent="0.25">
      <c r="A96" s="57" t="s">
        <v>25</v>
      </c>
      <c r="B96" s="60" t="s">
        <v>233</v>
      </c>
      <c r="C96" s="36"/>
      <c r="D96" s="33"/>
      <c r="E96" s="33"/>
      <c r="F96" s="35"/>
      <c r="G96" s="35"/>
      <c r="H96" s="33"/>
      <c r="I96" s="36"/>
      <c r="J96" s="37"/>
      <c r="K96" s="35"/>
      <c r="L96" s="35"/>
      <c r="M96" s="35"/>
    </row>
    <row r="97" spans="1:13" s="58" customFormat="1" x14ac:dyDescent="0.25">
      <c r="A97" s="57" t="s">
        <v>18</v>
      </c>
      <c r="B97" s="60" t="s">
        <v>234</v>
      </c>
      <c r="C97" s="36"/>
      <c r="D97" s="33"/>
      <c r="E97" s="33"/>
      <c r="F97" s="35"/>
      <c r="G97" s="35"/>
      <c r="H97" s="33"/>
      <c r="I97" s="36"/>
      <c r="J97" s="37"/>
      <c r="K97" s="35"/>
      <c r="L97" s="35"/>
      <c r="M97" s="35"/>
    </row>
    <row r="98" spans="1:13" s="58" customFormat="1" ht="18" x14ac:dyDescent="0.25">
      <c r="A98" s="57" t="s">
        <v>16</v>
      </c>
      <c r="B98" s="60" t="s">
        <v>235</v>
      </c>
      <c r="C98" s="36"/>
      <c r="D98" s="33"/>
      <c r="E98" s="33">
        <v>1000</v>
      </c>
      <c r="F98" s="35"/>
      <c r="G98" s="35"/>
      <c r="H98" s="33">
        <v>1000</v>
      </c>
      <c r="I98" s="36">
        <v>1000</v>
      </c>
      <c r="J98" s="37"/>
      <c r="K98" s="35"/>
      <c r="L98" s="35"/>
      <c r="M98" s="35"/>
    </row>
    <row r="99" spans="1:13" ht="33" x14ac:dyDescent="0.25">
      <c r="A99" s="75" t="s">
        <v>33</v>
      </c>
      <c r="B99" s="16" t="s">
        <v>236</v>
      </c>
      <c r="C99" s="38">
        <f>C101+C106+C139</f>
        <v>536892</v>
      </c>
      <c r="D99" s="38">
        <f>D101+D106+D139</f>
        <v>448462</v>
      </c>
      <c r="E99" s="38">
        <f>E101+E106+E139</f>
        <v>448462</v>
      </c>
      <c r="F99" s="29">
        <f>E99-D99</f>
        <v>0</v>
      </c>
      <c r="G99" s="29">
        <f>E99/D99*100</f>
        <v>100</v>
      </c>
      <c r="H99" s="38">
        <f t="shared" ref="H99:I99" si="68">H101+H106+H139</f>
        <v>448462</v>
      </c>
      <c r="I99" s="38">
        <f t="shared" si="68"/>
        <v>64430.8</v>
      </c>
      <c r="J99" s="29">
        <f t="shared" si="0"/>
        <v>-384031.2</v>
      </c>
      <c r="K99" s="29">
        <f t="shared" ref="K99:K175" si="69">I99/H99*100</f>
        <v>14.367058970436739</v>
      </c>
      <c r="L99" s="29">
        <f t="shared" ref="L99:L184" si="70">I99-C99</f>
        <v>-472461.2</v>
      </c>
      <c r="M99" s="29">
        <f t="shared" ref="M99:M175" si="71">I99/C99*100</f>
        <v>12.000700327067641</v>
      </c>
    </row>
    <row r="100" spans="1:13" x14ac:dyDescent="0.25">
      <c r="A100" s="99" t="s">
        <v>144</v>
      </c>
      <c r="B100" s="16"/>
      <c r="C100" s="38">
        <f>C99/C10*100</f>
        <v>15.005166001531137</v>
      </c>
      <c r="D100" s="38">
        <f t="shared" ref="D100:E100" si="72">D99/D10*100</f>
        <v>12.707275779750224</v>
      </c>
      <c r="E100" s="38">
        <f t="shared" si="72"/>
        <v>12.707275779750224</v>
      </c>
      <c r="F100" s="29">
        <f t="shared" ref="F100:F104" si="73">E100-D100</f>
        <v>0</v>
      </c>
      <c r="G100" s="29">
        <f t="shared" ref="G100:G104" si="74">E100/D100*100</f>
        <v>100</v>
      </c>
      <c r="H100" s="38">
        <f t="shared" ref="H100" si="75">H99/H10*100</f>
        <v>12.707275779750224</v>
      </c>
      <c r="I100" s="38">
        <f t="shared" ref="I100" si="76">I99/I10*100</f>
        <v>2.0489875060157456</v>
      </c>
      <c r="J100" s="29">
        <f t="shared" ref="J100:J109" si="77">I100-H100</f>
        <v>-10.658288273734479</v>
      </c>
      <c r="K100" s="29">
        <f t="shared" ref="K100:K109" si="78">I100/H100*100</f>
        <v>16.124522214910336</v>
      </c>
      <c r="L100" s="29">
        <f t="shared" ref="L100" si="79">I100-C100</f>
        <v>-12.956178495515392</v>
      </c>
      <c r="M100" s="29">
        <f t="shared" ref="M100" si="80">I100/C100*100</f>
        <v>13.655213849727923</v>
      </c>
    </row>
    <row r="101" spans="1:13" s="43" customFormat="1" x14ac:dyDescent="0.25">
      <c r="A101" s="68" t="s">
        <v>116</v>
      </c>
      <c r="B101" s="16" t="s">
        <v>237</v>
      </c>
      <c r="C101" s="39">
        <v>10000</v>
      </c>
      <c r="D101" s="38">
        <f t="shared" ref="D101:E103" si="81">D102</f>
        <v>5000</v>
      </c>
      <c r="E101" s="38">
        <f t="shared" si="81"/>
        <v>5000</v>
      </c>
      <c r="F101" s="29">
        <f t="shared" si="73"/>
        <v>0</v>
      </c>
      <c r="G101" s="29">
        <f t="shared" si="74"/>
        <v>100</v>
      </c>
      <c r="H101" s="38">
        <f t="shared" ref="H101:I104" si="82">H102</f>
        <v>5000</v>
      </c>
      <c r="I101" s="38">
        <f t="shared" si="82"/>
        <v>5000</v>
      </c>
      <c r="J101" s="29">
        <f t="shared" si="77"/>
        <v>0</v>
      </c>
      <c r="K101" s="29">
        <f t="shared" si="78"/>
        <v>100</v>
      </c>
      <c r="L101" s="29"/>
      <c r="M101" s="29"/>
    </row>
    <row r="102" spans="1:13" s="44" customFormat="1" ht="21" x14ac:dyDescent="0.25">
      <c r="A102" s="69" t="s">
        <v>110</v>
      </c>
      <c r="B102" s="17" t="s">
        <v>238</v>
      </c>
      <c r="C102" s="41"/>
      <c r="D102" s="40">
        <f t="shared" si="81"/>
        <v>5000</v>
      </c>
      <c r="E102" s="40">
        <f t="shared" si="81"/>
        <v>5000</v>
      </c>
      <c r="F102" s="32">
        <f t="shared" si="73"/>
        <v>0</v>
      </c>
      <c r="G102" s="32">
        <f t="shared" si="74"/>
        <v>100</v>
      </c>
      <c r="H102" s="40">
        <f t="shared" si="82"/>
        <v>5000</v>
      </c>
      <c r="I102" s="40">
        <f t="shared" si="82"/>
        <v>5000</v>
      </c>
      <c r="J102" s="32">
        <f t="shared" si="77"/>
        <v>0</v>
      </c>
      <c r="K102" s="32">
        <f t="shared" si="78"/>
        <v>100</v>
      </c>
      <c r="L102" s="32"/>
      <c r="M102" s="32"/>
    </row>
    <row r="103" spans="1:13" s="44" customFormat="1" ht="21" x14ac:dyDescent="0.25">
      <c r="A103" s="69" t="s">
        <v>117</v>
      </c>
      <c r="B103" s="17" t="s">
        <v>239</v>
      </c>
      <c r="C103" s="41"/>
      <c r="D103" s="40">
        <f t="shared" si="81"/>
        <v>5000</v>
      </c>
      <c r="E103" s="40">
        <f t="shared" si="81"/>
        <v>5000</v>
      </c>
      <c r="F103" s="32">
        <f t="shared" si="73"/>
        <v>0</v>
      </c>
      <c r="G103" s="32">
        <f t="shared" si="74"/>
        <v>100</v>
      </c>
      <c r="H103" s="40">
        <f t="shared" si="82"/>
        <v>5000</v>
      </c>
      <c r="I103" s="40">
        <f t="shared" si="82"/>
        <v>5000</v>
      </c>
      <c r="J103" s="32">
        <f t="shared" si="77"/>
        <v>0</v>
      </c>
      <c r="K103" s="32">
        <f t="shared" si="78"/>
        <v>100</v>
      </c>
      <c r="L103" s="32"/>
      <c r="M103" s="32"/>
    </row>
    <row r="104" spans="1:13" s="44" customFormat="1" ht="31.5" x14ac:dyDescent="0.25">
      <c r="A104" s="76" t="s">
        <v>103</v>
      </c>
      <c r="B104" s="17" t="s">
        <v>240</v>
      </c>
      <c r="C104" s="41"/>
      <c r="D104" s="40">
        <v>5000</v>
      </c>
      <c r="E104" s="40">
        <f>E105</f>
        <v>5000</v>
      </c>
      <c r="F104" s="32">
        <f t="shared" si="73"/>
        <v>0</v>
      </c>
      <c r="G104" s="32">
        <f t="shared" si="74"/>
        <v>100</v>
      </c>
      <c r="H104" s="40">
        <f t="shared" si="82"/>
        <v>5000</v>
      </c>
      <c r="I104" s="40">
        <f t="shared" si="82"/>
        <v>5000</v>
      </c>
      <c r="J104" s="32">
        <f t="shared" si="77"/>
        <v>0</v>
      </c>
      <c r="K104" s="32">
        <f t="shared" si="78"/>
        <v>100</v>
      </c>
      <c r="L104" s="32"/>
      <c r="M104" s="32"/>
    </row>
    <row r="105" spans="1:13" s="58" customFormat="1" ht="18" x14ac:dyDescent="0.25">
      <c r="A105" s="57" t="s">
        <v>16</v>
      </c>
      <c r="B105" s="18" t="s">
        <v>241</v>
      </c>
      <c r="C105" s="36"/>
      <c r="D105" s="33"/>
      <c r="E105" s="33">
        <v>5000</v>
      </c>
      <c r="F105" s="35" t="s">
        <v>10</v>
      </c>
      <c r="G105" s="35" t="s">
        <v>10</v>
      </c>
      <c r="H105" s="33">
        <v>5000</v>
      </c>
      <c r="I105" s="33">
        <v>5000</v>
      </c>
      <c r="J105" s="35">
        <f t="shared" si="77"/>
        <v>0</v>
      </c>
      <c r="K105" s="35">
        <f t="shared" si="78"/>
        <v>100</v>
      </c>
      <c r="L105" s="35"/>
      <c r="M105" s="35"/>
    </row>
    <row r="106" spans="1:13" s="43" customFormat="1" ht="42" x14ac:dyDescent="0.25">
      <c r="A106" s="68" t="s">
        <v>118</v>
      </c>
      <c r="B106" s="16" t="s">
        <v>242</v>
      </c>
      <c r="C106" s="39">
        <v>526892</v>
      </c>
      <c r="D106" s="38">
        <f t="shared" ref="D106:F108" si="83">D107</f>
        <v>443462</v>
      </c>
      <c r="E106" s="38">
        <f t="shared" si="83"/>
        <v>443462</v>
      </c>
      <c r="F106" s="29">
        <f t="shared" ref="F106:F109" si="84">E106-D106</f>
        <v>0</v>
      </c>
      <c r="G106" s="29">
        <f t="shared" ref="G106:G109" si="85">E106/D106*100</f>
        <v>100</v>
      </c>
      <c r="H106" s="38">
        <f t="shared" ref="H106:I108" si="86">H107</f>
        <v>443462</v>
      </c>
      <c r="I106" s="38">
        <f t="shared" si="86"/>
        <v>59430.8</v>
      </c>
      <c r="J106" s="29">
        <f t="shared" si="77"/>
        <v>-384031.2</v>
      </c>
      <c r="K106" s="29">
        <f t="shared" si="78"/>
        <v>13.401554135416339</v>
      </c>
      <c r="L106" s="29"/>
      <c r="M106" s="29"/>
    </row>
    <row r="107" spans="1:13" s="44" customFormat="1" ht="31.5" x14ac:dyDescent="0.25">
      <c r="A107" s="69" t="s">
        <v>109</v>
      </c>
      <c r="B107" s="17" t="s">
        <v>243</v>
      </c>
      <c r="C107" s="41"/>
      <c r="D107" s="40">
        <f t="shared" si="83"/>
        <v>443462</v>
      </c>
      <c r="E107" s="40">
        <f t="shared" si="83"/>
        <v>443462</v>
      </c>
      <c r="F107" s="32">
        <f t="shared" si="84"/>
        <v>0</v>
      </c>
      <c r="G107" s="32">
        <f t="shared" si="85"/>
        <v>100</v>
      </c>
      <c r="H107" s="40">
        <f t="shared" si="86"/>
        <v>443462</v>
      </c>
      <c r="I107" s="40">
        <f t="shared" si="86"/>
        <v>59430.8</v>
      </c>
      <c r="J107" s="32">
        <f t="shared" si="77"/>
        <v>-384031.2</v>
      </c>
      <c r="K107" s="32">
        <f t="shared" si="78"/>
        <v>13.401554135416339</v>
      </c>
      <c r="L107" s="32"/>
      <c r="M107" s="32"/>
    </row>
    <row r="108" spans="1:13" s="58" customFormat="1" ht="42" x14ac:dyDescent="0.25">
      <c r="A108" s="69" t="s">
        <v>104</v>
      </c>
      <c r="B108" s="17" t="s">
        <v>244</v>
      </c>
      <c r="C108" s="36"/>
      <c r="D108" s="33">
        <f t="shared" si="83"/>
        <v>443462</v>
      </c>
      <c r="E108" s="33">
        <f t="shared" si="83"/>
        <v>443462</v>
      </c>
      <c r="F108" s="32">
        <f t="shared" si="84"/>
        <v>0</v>
      </c>
      <c r="G108" s="32">
        <f t="shared" si="85"/>
        <v>100</v>
      </c>
      <c r="H108" s="33">
        <f t="shared" si="86"/>
        <v>443462</v>
      </c>
      <c r="I108" s="33">
        <f t="shared" si="86"/>
        <v>59430.8</v>
      </c>
      <c r="J108" s="35">
        <f t="shared" si="77"/>
        <v>-384031.2</v>
      </c>
      <c r="K108" s="35">
        <f t="shared" si="78"/>
        <v>13.401554135416339</v>
      </c>
      <c r="L108" s="35"/>
      <c r="M108" s="35"/>
    </row>
    <row r="109" spans="1:13" s="44" customFormat="1" ht="42" x14ac:dyDescent="0.25">
      <c r="A109" s="69" t="s">
        <v>119</v>
      </c>
      <c r="B109" s="17" t="s">
        <v>245</v>
      </c>
      <c r="C109" s="40"/>
      <c r="D109" s="40">
        <f>+D114+D120+D125+D136+D117+D121+D134</f>
        <v>443462</v>
      </c>
      <c r="E109" s="40">
        <f>+E114+E120+E125+E136+E117+E121+E134</f>
        <v>443462</v>
      </c>
      <c r="F109" s="32">
        <f t="shared" si="84"/>
        <v>0</v>
      </c>
      <c r="G109" s="32">
        <f t="shared" si="85"/>
        <v>100</v>
      </c>
      <c r="H109" s="40">
        <f t="shared" ref="H109:I109" si="87">+H114+H120+H125+H136+H117+H121+H134</f>
        <v>443462</v>
      </c>
      <c r="I109" s="40">
        <f t="shared" si="87"/>
        <v>59430.8</v>
      </c>
      <c r="J109" s="32">
        <f t="shared" si="77"/>
        <v>-384031.2</v>
      </c>
      <c r="K109" s="32">
        <f t="shared" si="78"/>
        <v>13.401554135416339</v>
      </c>
      <c r="L109" s="32"/>
      <c r="M109" s="32"/>
    </row>
    <row r="110" spans="1:13" s="44" customFormat="1" ht="42" x14ac:dyDescent="0.25">
      <c r="A110" s="69" t="s">
        <v>120</v>
      </c>
      <c r="B110" s="17" t="s">
        <v>246</v>
      </c>
      <c r="C110" s="40"/>
      <c r="D110" s="40">
        <f>D111+D113</f>
        <v>0</v>
      </c>
      <c r="E110" s="40">
        <f>E111+E113</f>
        <v>0</v>
      </c>
      <c r="F110" s="32"/>
      <c r="G110" s="32"/>
      <c r="H110" s="40">
        <f t="shared" ref="H110:I110" si="88">H111+H112+H113</f>
        <v>0</v>
      </c>
      <c r="I110" s="40">
        <f t="shared" si="88"/>
        <v>0</v>
      </c>
      <c r="J110" s="32"/>
      <c r="K110" s="32"/>
      <c r="L110" s="32"/>
      <c r="M110" s="32"/>
    </row>
    <row r="111" spans="1:13" s="58" customFormat="1" x14ac:dyDescent="0.25">
      <c r="A111" s="73" t="s">
        <v>48</v>
      </c>
      <c r="B111" s="18" t="s">
        <v>349</v>
      </c>
      <c r="C111" s="33"/>
      <c r="D111" s="33"/>
      <c r="E111" s="33"/>
      <c r="F111" s="35"/>
      <c r="G111" s="35"/>
      <c r="H111" s="33"/>
      <c r="I111" s="33"/>
      <c r="J111" s="35"/>
      <c r="K111" s="35"/>
      <c r="L111" s="35"/>
      <c r="M111" s="35"/>
    </row>
    <row r="112" spans="1:13" s="58" customFormat="1" x14ac:dyDescent="0.25">
      <c r="A112" s="73" t="s">
        <v>53</v>
      </c>
      <c r="B112" s="18" t="s">
        <v>247</v>
      </c>
      <c r="C112" s="33"/>
      <c r="D112" s="33"/>
      <c r="E112" s="33"/>
      <c r="F112" s="35"/>
      <c r="G112" s="35"/>
      <c r="H112" s="33"/>
      <c r="I112" s="33"/>
      <c r="J112" s="35"/>
      <c r="K112" s="35"/>
      <c r="L112" s="35"/>
      <c r="M112" s="35"/>
    </row>
    <row r="113" spans="1:13" s="58" customFormat="1" x14ac:dyDescent="0.25">
      <c r="A113" s="73" t="s">
        <v>18</v>
      </c>
      <c r="B113" s="18" t="s">
        <v>248</v>
      </c>
      <c r="C113" s="33"/>
      <c r="D113" s="33"/>
      <c r="E113" s="33"/>
      <c r="F113" s="35"/>
      <c r="G113" s="35"/>
      <c r="H113" s="33"/>
      <c r="I113" s="33"/>
      <c r="J113" s="35"/>
      <c r="K113" s="35"/>
      <c r="L113" s="35"/>
      <c r="M113" s="35"/>
    </row>
    <row r="114" spans="1:13" s="44" customFormat="1" ht="31.5" x14ac:dyDescent="0.25">
      <c r="A114" s="45" t="s">
        <v>103</v>
      </c>
      <c r="B114" s="17" t="s">
        <v>249</v>
      </c>
      <c r="C114" s="40"/>
      <c r="D114" s="40">
        <v>39600</v>
      </c>
      <c r="E114" s="40">
        <f>E116+E115</f>
        <v>39600</v>
      </c>
      <c r="F114" s="32"/>
      <c r="G114" s="32"/>
      <c r="H114" s="40">
        <f t="shared" ref="H114:I114" si="89">H116+H115</f>
        <v>39600</v>
      </c>
      <c r="I114" s="40">
        <f t="shared" si="89"/>
        <v>39430.800000000003</v>
      </c>
      <c r="J114" s="32">
        <f t="shared" ref="J114:J122" si="90">I114-H114</f>
        <v>-169.19999999999709</v>
      </c>
      <c r="K114" s="32">
        <f t="shared" ref="K114:K122" si="91">I114/H114*100</f>
        <v>99.572727272727278</v>
      </c>
      <c r="L114" s="32"/>
      <c r="M114" s="32"/>
    </row>
    <row r="115" spans="1:13" s="58" customFormat="1" x14ac:dyDescent="0.25">
      <c r="A115" s="57" t="s">
        <v>48</v>
      </c>
      <c r="B115" s="18" t="s">
        <v>353</v>
      </c>
      <c r="C115" s="33"/>
      <c r="D115" s="33"/>
      <c r="E115" s="33">
        <v>30900</v>
      </c>
      <c r="F115" s="35"/>
      <c r="G115" s="35"/>
      <c r="H115" s="33">
        <v>30900</v>
      </c>
      <c r="I115" s="33">
        <v>30805</v>
      </c>
      <c r="J115" s="35">
        <f t="shared" si="90"/>
        <v>-95</v>
      </c>
      <c r="K115" s="35">
        <f t="shared" si="91"/>
        <v>99.692556634304211</v>
      </c>
      <c r="L115" s="35"/>
      <c r="M115" s="35"/>
    </row>
    <row r="116" spans="1:13" s="63" customFormat="1" ht="18" x14ac:dyDescent="0.2">
      <c r="A116" s="57" t="s">
        <v>16</v>
      </c>
      <c r="B116" s="18" t="s">
        <v>355</v>
      </c>
      <c r="C116" s="61"/>
      <c r="D116" s="61"/>
      <c r="E116" s="33">
        <v>8700</v>
      </c>
      <c r="F116" s="35"/>
      <c r="G116" s="35"/>
      <c r="H116" s="61">
        <v>8700</v>
      </c>
      <c r="I116" s="61">
        <v>8625.7999999999993</v>
      </c>
      <c r="J116" s="35">
        <f t="shared" si="90"/>
        <v>-74.200000000000728</v>
      </c>
      <c r="K116" s="35">
        <f t="shared" si="91"/>
        <v>99.147126436781591</v>
      </c>
      <c r="L116" s="62"/>
      <c r="M116" s="62"/>
    </row>
    <row r="117" spans="1:13" s="50" customFormat="1" ht="31.5" x14ac:dyDescent="0.2">
      <c r="A117" s="90" t="s">
        <v>134</v>
      </c>
      <c r="B117" s="17" t="s">
        <v>250</v>
      </c>
      <c r="C117" s="48"/>
      <c r="D117" s="48">
        <f>D118</f>
        <v>0</v>
      </c>
      <c r="E117" s="48">
        <f>E118</f>
        <v>0</v>
      </c>
      <c r="F117" s="32"/>
      <c r="G117" s="32"/>
      <c r="H117" s="48">
        <f t="shared" ref="H117:I118" si="92">H118</f>
        <v>0</v>
      </c>
      <c r="I117" s="48">
        <f t="shared" si="92"/>
        <v>0</v>
      </c>
      <c r="J117" s="32">
        <f t="shared" si="90"/>
        <v>0</v>
      </c>
      <c r="K117" s="32"/>
      <c r="L117" s="49"/>
      <c r="M117" s="49"/>
    </row>
    <row r="118" spans="1:13" s="63" customFormat="1" ht="31.5" x14ac:dyDescent="0.2">
      <c r="A118" s="90" t="s">
        <v>135</v>
      </c>
      <c r="B118" s="17" t="s">
        <v>251</v>
      </c>
      <c r="C118" s="61"/>
      <c r="D118" s="48"/>
      <c r="E118" s="48">
        <f>E119</f>
        <v>0</v>
      </c>
      <c r="F118" s="32"/>
      <c r="G118" s="32"/>
      <c r="H118" s="48">
        <f t="shared" si="92"/>
        <v>0</v>
      </c>
      <c r="I118" s="48">
        <f t="shared" si="92"/>
        <v>0</v>
      </c>
      <c r="J118" s="32">
        <f t="shared" si="90"/>
        <v>0</v>
      </c>
      <c r="K118" s="32"/>
      <c r="L118" s="62"/>
      <c r="M118" s="62"/>
    </row>
    <row r="119" spans="1:13" s="63" customFormat="1" ht="18" x14ac:dyDescent="0.2">
      <c r="A119" s="89" t="s">
        <v>16</v>
      </c>
      <c r="B119" s="18" t="s">
        <v>252</v>
      </c>
      <c r="C119" s="61"/>
      <c r="D119" s="61"/>
      <c r="E119" s="61"/>
      <c r="F119" s="35"/>
      <c r="G119" s="35"/>
      <c r="H119" s="61"/>
      <c r="I119" s="61"/>
      <c r="J119" s="32">
        <f t="shared" si="90"/>
        <v>0</v>
      </c>
      <c r="K119" s="32"/>
      <c r="L119" s="62"/>
      <c r="M119" s="62"/>
    </row>
    <row r="120" spans="1:13" s="63" customFormat="1" ht="11.25" x14ac:dyDescent="0.2">
      <c r="A120" s="90" t="s">
        <v>136</v>
      </c>
      <c r="B120" s="17" t="s">
        <v>253</v>
      </c>
      <c r="C120" s="61"/>
      <c r="D120" s="48">
        <f>D123</f>
        <v>0</v>
      </c>
      <c r="E120" s="48">
        <f>E123</f>
        <v>0</v>
      </c>
      <c r="F120" s="35"/>
      <c r="G120" s="35"/>
      <c r="H120" s="48">
        <f>H123</f>
        <v>0</v>
      </c>
      <c r="I120" s="48">
        <f>I123</f>
        <v>0</v>
      </c>
      <c r="J120" s="32">
        <f t="shared" si="90"/>
        <v>0</v>
      </c>
      <c r="K120" s="32"/>
      <c r="L120" s="62"/>
      <c r="M120" s="62"/>
    </row>
    <row r="121" spans="1:13" s="63" customFormat="1" ht="42" x14ac:dyDescent="0.2">
      <c r="A121" s="90" t="s">
        <v>137</v>
      </c>
      <c r="B121" s="17" t="s">
        <v>254</v>
      </c>
      <c r="C121" s="61"/>
      <c r="D121" s="48">
        <v>20000</v>
      </c>
      <c r="E121" s="48">
        <f>E122</f>
        <v>20000</v>
      </c>
      <c r="F121" s="32">
        <f t="shared" ref="F121" si="93">E121-D121</f>
        <v>0</v>
      </c>
      <c r="G121" s="32">
        <f t="shared" ref="G121" si="94">E121/D121*100</f>
        <v>100</v>
      </c>
      <c r="H121" s="48">
        <f t="shared" ref="H121:I121" si="95">H122</f>
        <v>20000</v>
      </c>
      <c r="I121" s="48">
        <f t="shared" si="95"/>
        <v>20000</v>
      </c>
      <c r="J121" s="32">
        <f t="shared" si="90"/>
        <v>0</v>
      </c>
      <c r="K121" s="32">
        <f t="shared" si="91"/>
        <v>100</v>
      </c>
      <c r="L121" s="62"/>
      <c r="M121" s="62"/>
    </row>
    <row r="122" spans="1:13" s="63" customFormat="1" ht="11.25" x14ac:dyDescent="0.2">
      <c r="A122" s="89" t="s">
        <v>53</v>
      </c>
      <c r="B122" s="18" t="s">
        <v>255</v>
      </c>
      <c r="C122" s="61"/>
      <c r="D122" s="48"/>
      <c r="E122" s="48">
        <v>20000</v>
      </c>
      <c r="F122" s="35"/>
      <c r="G122" s="35"/>
      <c r="H122" s="48">
        <v>20000</v>
      </c>
      <c r="I122" s="48">
        <v>20000</v>
      </c>
      <c r="J122" s="32">
        <f t="shared" si="90"/>
        <v>0</v>
      </c>
      <c r="K122" s="32">
        <f t="shared" si="91"/>
        <v>100</v>
      </c>
      <c r="L122" s="62"/>
      <c r="M122" s="62"/>
    </row>
    <row r="123" spans="1:13" s="63" customFormat="1" ht="42" x14ac:dyDescent="0.2">
      <c r="A123" s="90" t="s">
        <v>137</v>
      </c>
      <c r="B123" s="17" t="s">
        <v>256</v>
      </c>
      <c r="C123" s="61"/>
      <c r="D123" s="61"/>
      <c r="E123" s="48">
        <f>E124</f>
        <v>0</v>
      </c>
      <c r="F123" s="35"/>
      <c r="G123" s="35"/>
      <c r="H123" s="48">
        <f t="shared" ref="H123:I123" si="96">H124</f>
        <v>0</v>
      </c>
      <c r="I123" s="48">
        <f t="shared" si="96"/>
        <v>0</v>
      </c>
      <c r="J123" s="62"/>
      <c r="K123" s="62"/>
      <c r="L123" s="62"/>
      <c r="M123" s="62"/>
    </row>
    <row r="124" spans="1:13" s="63" customFormat="1" ht="27" x14ac:dyDescent="0.2">
      <c r="A124" s="89" t="s">
        <v>138</v>
      </c>
      <c r="B124" s="18" t="s">
        <v>257</v>
      </c>
      <c r="C124" s="61"/>
      <c r="D124" s="61"/>
      <c r="E124" s="61"/>
      <c r="F124" s="35"/>
      <c r="G124" s="35"/>
      <c r="H124" s="61"/>
      <c r="I124" s="61"/>
      <c r="J124" s="62"/>
      <c r="K124" s="62"/>
      <c r="L124" s="62"/>
      <c r="M124" s="62"/>
    </row>
    <row r="125" spans="1:13" s="79" customFormat="1" ht="52.5" customHeight="1" x14ac:dyDescent="0.2">
      <c r="A125" s="77" t="s">
        <v>122</v>
      </c>
      <c r="B125" s="13" t="s">
        <v>258</v>
      </c>
      <c r="C125" s="78"/>
      <c r="D125" s="78">
        <f>D126+D132</f>
        <v>0</v>
      </c>
      <c r="E125" s="78">
        <f>E126+E132</f>
        <v>0</v>
      </c>
      <c r="F125" s="32">
        <f t="shared" ref="F125:F126" si="97">E125-D125</f>
        <v>0</v>
      </c>
      <c r="G125" s="32" t="e">
        <f t="shared" ref="G125:G126" si="98">E125/D125*100</f>
        <v>#DIV/0!</v>
      </c>
      <c r="H125" s="78">
        <f t="shared" ref="H125:I125" si="99">H126+H132</f>
        <v>0</v>
      </c>
      <c r="I125" s="78">
        <f t="shared" si="99"/>
        <v>0</v>
      </c>
      <c r="J125" s="49"/>
      <c r="K125" s="49"/>
      <c r="L125" s="49"/>
      <c r="M125" s="49"/>
    </row>
    <row r="126" spans="1:13" s="50" customFormat="1" ht="31.5" x14ac:dyDescent="0.2">
      <c r="A126" s="45" t="s">
        <v>81</v>
      </c>
      <c r="B126" s="13" t="s">
        <v>259</v>
      </c>
      <c r="C126" s="48"/>
      <c r="D126" s="48"/>
      <c r="E126" s="48">
        <f>E127+E128+E130+E129+E131</f>
        <v>0</v>
      </c>
      <c r="F126" s="32">
        <f t="shared" si="97"/>
        <v>0</v>
      </c>
      <c r="G126" s="32" t="e">
        <f t="shared" si="98"/>
        <v>#DIV/0!</v>
      </c>
      <c r="H126" s="48">
        <f t="shared" ref="H126:I126" si="100">H127+H128+H130+H129+H131</f>
        <v>0</v>
      </c>
      <c r="I126" s="48">
        <f t="shared" si="100"/>
        <v>0</v>
      </c>
      <c r="J126" s="49"/>
      <c r="K126" s="49"/>
      <c r="L126" s="49"/>
      <c r="M126" s="49"/>
    </row>
    <row r="127" spans="1:13" s="63" customFormat="1" ht="11.25" x14ac:dyDescent="0.2">
      <c r="A127" s="57" t="s">
        <v>15</v>
      </c>
      <c r="B127" s="14" t="s">
        <v>260</v>
      </c>
      <c r="C127" s="61"/>
      <c r="D127" s="61"/>
      <c r="E127" s="61"/>
      <c r="F127" s="62"/>
      <c r="G127" s="62"/>
      <c r="H127" s="61"/>
      <c r="I127" s="61"/>
      <c r="J127" s="62"/>
      <c r="K127" s="62"/>
      <c r="L127" s="62"/>
      <c r="M127" s="62"/>
    </row>
    <row r="128" spans="1:13" s="63" customFormat="1" ht="11.25" x14ac:dyDescent="0.2">
      <c r="A128" s="57" t="s">
        <v>19</v>
      </c>
      <c r="B128" s="14" t="s">
        <v>261</v>
      </c>
      <c r="C128" s="61"/>
      <c r="D128" s="61"/>
      <c r="E128" s="61"/>
      <c r="F128" s="62"/>
      <c r="G128" s="62"/>
      <c r="H128" s="61"/>
      <c r="I128" s="61"/>
      <c r="J128" s="62"/>
      <c r="K128" s="62"/>
      <c r="L128" s="62"/>
      <c r="M128" s="62"/>
    </row>
    <row r="129" spans="1:13" s="63" customFormat="1" ht="18" x14ac:dyDescent="0.2">
      <c r="A129" s="57" t="s">
        <v>97</v>
      </c>
      <c r="B129" s="14" t="s">
        <v>262</v>
      </c>
      <c r="C129" s="61"/>
      <c r="D129" s="61"/>
      <c r="E129" s="61"/>
      <c r="F129" s="62"/>
      <c r="G129" s="62"/>
      <c r="H129" s="61"/>
      <c r="I129" s="61"/>
      <c r="J129" s="62"/>
      <c r="K129" s="62"/>
      <c r="L129" s="62"/>
      <c r="M129" s="62"/>
    </row>
    <row r="130" spans="1:13" s="63" customFormat="1" ht="11.25" x14ac:dyDescent="0.2">
      <c r="A130" s="57" t="s">
        <v>96</v>
      </c>
      <c r="B130" s="14" t="s">
        <v>263</v>
      </c>
      <c r="C130" s="61"/>
      <c r="D130" s="61"/>
      <c r="E130" s="61"/>
      <c r="F130" s="62"/>
      <c r="G130" s="62"/>
      <c r="H130" s="61"/>
      <c r="I130" s="61"/>
      <c r="J130" s="62"/>
      <c r="K130" s="62"/>
      <c r="L130" s="62"/>
      <c r="M130" s="62"/>
    </row>
    <row r="131" spans="1:13" s="63" customFormat="1" ht="18" x14ac:dyDescent="0.2">
      <c r="A131" s="57" t="s">
        <v>16</v>
      </c>
      <c r="B131" s="14" t="s">
        <v>264</v>
      </c>
      <c r="C131" s="61"/>
      <c r="D131" s="61"/>
      <c r="E131" s="61"/>
      <c r="F131" s="62"/>
      <c r="G131" s="62"/>
      <c r="H131" s="61"/>
      <c r="I131" s="61"/>
      <c r="J131" s="62"/>
      <c r="K131" s="62"/>
      <c r="L131" s="62"/>
      <c r="M131" s="62"/>
    </row>
    <row r="132" spans="1:13" s="50" customFormat="1" ht="45" x14ac:dyDescent="0.2">
      <c r="A132" s="53" t="s">
        <v>82</v>
      </c>
      <c r="B132" s="13" t="s">
        <v>265</v>
      </c>
      <c r="C132" s="48"/>
      <c r="D132" s="48"/>
      <c r="E132" s="48">
        <f>E133</f>
        <v>0</v>
      </c>
      <c r="F132" s="49"/>
      <c r="G132" s="49"/>
      <c r="H132" s="48">
        <f t="shared" ref="H132:I132" si="101">H133</f>
        <v>0</v>
      </c>
      <c r="I132" s="48">
        <f t="shared" si="101"/>
        <v>0</v>
      </c>
      <c r="J132" s="49"/>
      <c r="K132" s="49"/>
      <c r="L132" s="49"/>
      <c r="M132" s="49"/>
    </row>
    <row r="133" spans="1:13" s="63" customFormat="1" ht="11.25" x14ac:dyDescent="0.2">
      <c r="A133" s="80" t="s">
        <v>96</v>
      </c>
      <c r="B133" s="14" t="s">
        <v>266</v>
      </c>
      <c r="C133" s="61"/>
      <c r="D133" s="61"/>
      <c r="E133" s="61"/>
      <c r="F133" s="62"/>
      <c r="G133" s="62"/>
      <c r="H133" s="61"/>
      <c r="I133" s="61"/>
      <c r="J133" s="62"/>
      <c r="K133" s="62"/>
      <c r="L133" s="62"/>
      <c r="M133" s="62"/>
    </row>
    <row r="134" spans="1:13" s="50" customFormat="1" ht="32.25" customHeight="1" x14ac:dyDescent="0.2">
      <c r="A134" s="68" t="s">
        <v>121</v>
      </c>
      <c r="B134" s="46" t="s">
        <v>267</v>
      </c>
      <c r="C134" s="48"/>
      <c r="D134" s="48">
        <f>D135</f>
        <v>0</v>
      </c>
      <c r="E134" s="48">
        <f>E135</f>
        <v>0</v>
      </c>
      <c r="F134" s="49"/>
      <c r="G134" s="49"/>
      <c r="H134" s="48">
        <f t="shared" ref="H134:I134" si="102">H135</f>
        <v>0</v>
      </c>
      <c r="I134" s="48">
        <f t="shared" si="102"/>
        <v>0</v>
      </c>
      <c r="J134" s="49"/>
      <c r="K134" s="49"/>
      <c r="L134" s="49"/>
      <c r="M134" s="49"/>
    </row>
    <row r="135" spans="1:13" s="58" customFormat="1" x14ac:dyDescent="0.25">
      <c r="A135" s="81" t="s">
        <v>53</v>
      </c>
      <c r="B135" s="14" t="s">
        <v>268</v>
      </c>
      <c r="C135" s="36"/>
      <c r="D135" s="36"/>
      <c r="E135" s="36"/>
      <c r="F135" s="35"/>
      <c r="G135" s="35"/>
      <c r="H135" s="36"/>
      <c r="I135" s="36"/>
      <c r="J135" s="35"/>
      <c r="K135" s="35"/>
      <c r="L135" s="35"/>
      <c r="M135" s="37"/>
    </row>
    <row r="136" spans="1:13" s="87" customFormat="1" ht="52.5" x14ac:dyDescent="0.25">
      <c r="A136" s="68" t="s">
        <v>122</v>
      </c>
      <c r="B136" s="71" t="s">
        <v>269</v>
      </c>
      <c r="C136" s="86"/>
      <c r="D136" s="39">
        <f>D137</f>
        <v>383862</v>
      </c>
      <c r="E136" s="39">
        <f>E137</f>
        <v>383862</v>
      </c>
      <c r="F136" s="29">
        <f t="shared" ref="F136:F137" si="103">E136-D136</f>
        <v>0</v>
      </c>
      <c r="G136" s="29">
        <f t="shared" ref="G136:G137" si="104">E136/D136*100</f>
        <v>100</v>
      </c>
      <c r="H136" s="39">
        <f t="shared" ref="H136:I137" si="105">H137</f>
        <v>383862</v>
      </c>
      <c r="I136" s="39">
        <f t="shared" si="105"/>
        <v>0</v>
      </c>
      <c r="J136" s="37"/>
      <c r="K136" s="37"/>
      <c r="L136" s="37"/>
      <c r="M136" s="37"/>
    </row>
    <row r="137" spans="1:13" ht="31.5" x14ac:dyDescent="0.25">
      <c r="A137" s="45" t="s">
        <v>103</v>
      </c>
      <c r="B137" s="46" t="s">
        <v>270</v>
      </c>
      <c r="C137" s="41"/>
      <c r="D137" s="41">
        <v>383862</v>
      </c>
      <c r="E137" s="41">
        <f>E138</f>
        <v>383862</v>
      </c>
      <c r="F137" s="32">
        <f t="shared" si="103"/>
        <v>0</v>
      </c>
      <c r="G137" s="32">
        <f t="shared" si="104"/>
        <v>100</v>
      </c>
      <c r="H137" s="41">
        <f t="shared" si="105"/>
        <v>383862</v>
      </c>
      <c r="I137" s="41">
        <f t="shared" si="105"/>
        <v>0</v>
      </c>
      <c r="J137" s="32"/>
      <c r="K137" s="32"/>
      <c r="L137" s="32"/>
      <c r="M137" s="29"/>
    </row>
    <row r="138" spans="1:13" s="58" customFormat="1" ht="17.25" customHeight="1" x14ac:dyDescent="0.25">
      <c r="A138" s="57" t="s">
        <v>123</v>
      </c>
      <c r="B138" s="60" t="s">
        <v>271</v>
      </c>
      <c r="C138" s="36"/>
      <c r="D138" s="34"/>
      <c r="E138" s="34">
        <v>383862</v>
      </c>
      <c r="F138" s="37" t="s">
        <v>10</v>
      </c>
      <c r="G138" s="37" t="s">
        <v>10</v>
      </c>
      <c r="H138" s="34">
        <v>383862</v>
      </c>
      <c r="I138" s="34">
        <v>0</v>
      </c>
      <c r="J138" s="35"/>
      <c r="K138" s="35"/>
      <c r="L138" s="35"/>
      <c r="M138" s="37"/>
    </row>
    <row r="139" spans="1:13" x14ac:dyDescent="0.25">
      <c r="A139" s="15" t="s">
        <v>22</v>
      </c>
      <c r="B139" s="11" t="s">
        <v>272</v>
      </c>
      <c r="C139" s="39"/>
      <c r="D139" s="38">
        <f>D141</f>
        <v>0</v>
      </c>
      <c r="E139" s="38">
        <f>E140</f>
        <v>0</v>
      </c>
      <c r="F139" s="29">
        <f>E139-D139</f>
        <v>0</v>
      </c>
      <c r="G139" s="29">
        <v>0</v>
      </c>
      <c r="H139" s="38">
        <f t="shared" ref="H139:I142" si="106">H140</f>
        <v>0</v>
      </c>
      <c r="I139" s="38">
        <f t="shared" si="106"/>
        <v>0</v>
      </c>
      <c r="J139" s="29">
        <f t="shared" ref="J139:J219" si="107">I139-H139</f>
        <v>0</v>
      </c>
      <c r="K139" s="29">
        <v>0</v>
      </c>
      <c r="L139" s="29">
        <f t="shared" si="70"/>
        <v>0</v>
      </c>
      <c r="M139" s="29"/>
    </row>
    <row r="140" spans="1:13" s="44" customFormat="1" ht="22.5" x14ac:dyDescent="0.25">
      <c r="A140" s="55" t="s">
        <v>83</v>
      </c>
      <c r="B140" s="13" t="s">
        <v>273</v>
      </c>
      <c r="C140" s="41"/>
      <c r="D140" s="40">
        <f>D141</f>
        <v>0</v>
      </c>
      <c r="E140" s="40">
        <f>E141</f>
        <v>0</v>
      </c>
      <c r="F140" s="32"/>
      <c r="G140" s="32"/>
      <c r="H140" s="40">
        <f t="shared" si="106"/>
        <v>0</v>
      </c>
      <c r="I140" s="40">
        <f t="shared" si="106"/>
        <v>0</v>
      </c>
      <c r="J140" s="32"/>
      <c r="K140" s="32"/>
      <c r="L140" s="32"/>
      <c r="M140" s="32"/>
    </row>
    <row r="141" spans="1:13" ht="32.25" x14ac:dyDescent="0.25">
      <c r="A141" s="12" t="s">
        <v>23</v>
      </c>
      <c r="B141" s="13" t="s">
        <v>274</v>
      </c>
      <c r="C141" s="41"/>
      <c r="D141" s="41">
        <f t="shared" ref="D141" si="108">D142</f>
        <v>0</v>
      </c>
      <c r="E141" s="41">
        <f>E142</f>
        <v>0</v>
      </c>
      <c r="F141" s="32">
        <f>E141-D141</f>
        <v>0</v>
      </c>
      <c r="G141" s="32">
        <v>0</v>
      </c>
      <c r="H141" s="41">
        <f t="shared" si="106"/>
        <v>0</v>
      </c>
      <c r="I141" s="41">
        <f t="shared" si="106"/>
        <v>0</v>
      </c>
      <c r="J141" s="32">
        <f t="shared" si="107"/>
        <v>0</v>
      </c>
      <c r="K141" s="32">
        <v>0</v>
      </c>
      <c r="L141" s="32">
        <f t="shared" si="70"/>
        <v>0</v>
      </c>
      <c r="M141" s="29"/>
    </row>
    <row r="142" spans="1:13" ht="31.5" x14ac:dyDescent="0.25">
      <c r="A142" s="56" t="s">
        <v>60</v>
      </c>
      <c r="B142" s="13" t="s">
        <v>275</v>
      </c>
      <c r="C142" s="41"/>
      <c r="D142" s="41"/>
      <c r="E142" s="41">
        <f>E143+E144+E145</f>
        <v>0</v>
      </c>
      <c r="F142" s="32"/>
      <c r="G142" s="32"/>
      <c r="H142" s="41">
        <f t="shared" si="106"/>
        <v>0</v>
      </c>
      <c r="I142" s="41">
        <f t="shared" si="106"/>
        <v>0</v>
      </c>
      <c r="J142" s="32"/>
      <c r="K142" s="32"/>
      <c r="L142" s="32"/>
      <c r="M142" s="29"/>
    </row>
    <row r="143" spans="1:13" s="58" customFormat="1" x14ac:dyDescent="0.25">
      <c r="A143" s="64" t="s">
        <v>146</v>
      </c>
      <c r="B143" s="14" t="s">
        <v>276</v>
      </c>
      <c r="C143" s="36"/>
      <c r="D143" s="36"/>
      <c r="E143" s="36"/>
      <c r="F143" s="35"/>
      <c r="G143" s="35"/>
      <c r="H143" s="36"/>
      <c r="I143" s="36"/>
      <c r="J143" s="35"/>
      <c r="K143" s="35"/>
      <c r="L143" s="35"/>
      <c r="M143" s="37"/>
    </row>
    <row r="144" spans="1:13" s="58" customFormat="1" x14ac:dyDescent="0.25">
      <c r="A144" s="64" t="s">
        <v>18</v>
      </c>
      <c r="B144" s="14" t="s">
        <v>277</v>
      </c>
      <c r="C144" s="36"/>
      <c r="D144" s="36"/>
      <c r="E144" s="36"/>
      <c r="F144" s="35"/>
      <c r="G144" s="35"/>
      <c r="H144" s="36"/>
      <c r="I144" s="36"/>
      <c r="J144" s="35"/>
      <c r="K144" s="35"/>
      <c r="L144" s="35"/>
      <c r="M144" s="37"/>
    </row>
    <row r="145" spans="1:13" s="58" customFormat="1" ht="18" x14ac:dyDescent="0.25">
      <c r="A145" s="64" t="s">
        <v>16</v>
      </c>
      <c r="B145" s="14" t="s">
        <v>278</v>
      </c>
      <c r="C145" s="36"/>
      <c r="D145" s="36"/>
      <c r="E145" s="36"/>
      <c r="F145" s="35"/>
      <c r="G145" s="35"/>
      <c r="H145" s="36"/>
      <c r="I145" s="36"/>
      <c r="J145" s="35"/>
      <c r="K145" s="35"/>
      <c r="L145" s="35"/>
      <c r="M145" s="37"/>
    </row>
    <row r="146" spans="1:13" x14ac:dyDescent="0.25">
      <c r="A146" s="15" t="s">
        <v>20</v>
      </c>
      <c r="B146" s="11" t="s">
        <v>279</v>
      </c>
      <c r="C146" s="38">
        <f>C148+C154+C159+C169</f>
        <v>190800</v>
      </c>
      <c r="D146" s="38">
        <f>D148+D154+D159+D169</f>
        <v>469400</v>
      </c>
      <c r="E146" s="38">
        <f>E148+E154+E159+E169</f>
        <v>469400</v>
      </c>
      <c r="F146" s="29">
        <f>E146-D146</f>
        <v>0</v>
      </c>
      <c r="G146" s="29">
        <f>E146/D146*100</f>
        <v>100</v>
      </c>
      <c r="H146" s="38">
        <f t="shared" ref="H146:I146" si="109">H148+H154+H159+H169</f>
        <v>469400</v>
      </c>
      <c r="I146" s="38">
        <f t="shared" si="109"/>
        <v>469393.61</v>
      </c>
      <c r="J146" s="29">
        <f t="shared" si="107"/>
        <v>-6.3900000000139698</v>
      </c>
      <c r="K146" s="29">
        <f t="shared" si="69"/>
        <v>99.998638687686409</v>
      </c>
      <c r="L146" s="29">
        <f t="shared" si="70"/>
        <v>278593.61</v>
      </c>
      <c r="M146" s="29">
        <v>0</v>
      </c>
    </row>
    <row r="147" spans="1:13" x14ac:dyDescent="0.25">
      <c r="A147" s="100" t="s">
        <v>144</v>
      </c>
      <c r="B147" s="11"/>
      <c r="C147" s="38">
        <f>C146/C10*100</f>
        <v>5.3325169179129901</v>
      </c>
      <c r="D147" s="38">
        <f t="shared" ref="D147:E147" si="110">D146/D10*100</f>
        <v>13.300558912493713</v>
      </c>
      <c r="E147" s="38">
        <f t="shared" si="110"/>
        <v>13.300558912493713</v>
      </c>
      <c r="F147" s="29"/>
      <c r="G147" s="29"/>
      <c r="H147" s="38">
        <f t="shared" ref="H147" si="111">H146/H10*100</f>
        <v>13.300558912493713</v>
      </c>
      <c r="I147" s="38">
        <f t="shared" ref="I147" si="112">I146/I10*100</f>
        <v>14.927358379744277</v>
      </c>
      <c r="J147" s="29">
        <f t="shared" ref="J147" si="113">I147-H147</f>
        <v>1.6267994672505637</v>
      </c>
      <c r="K147" s="29">
        <f t="shared" ref="K147" si="114">I147/H147*100</f>
        <v>112.23106094979549</v>
      </c>
      <c r="L147" s="29">
        <f t="shared" ref="L147" si="115">I147-C147</f>
        <v>9.5948414618312867</v>
      </c>
      <c r="M147" s="29">
        <v>0</v>
      </c>
    </row>
    <row r="148" spans="1:13" x14ac:dyDescent="0.25">
      <c r="A148" s="6" t="s">
        <v>61</v>
      </c>
      <c r="B148" s="16" t="s">
        <v>280</v>
      </c>
      <c r="C148" s="29">
        <v>190800</v>
      </c>
      <c r="D148" s="29">
        <f t="shared" ref="D148:E150" si="116">D149</f>
        <v>236700</v>
      </c>
      <c r="E148" s="29">
        <f t="shared" si="116"/>
        <v>236700</v>
      </c>
      <c r="F148" s="29">
        <f>E148-D148</f>
        <v>0</v>
      </c>
      <c r="G148" s="29">
        <v>0</v>
      </c>
      <c r="H148" s="29">
        <f t="shared" ref="H148:I150" si="117">H149</f>
        <v>236700</v>
      </c>
      <c r="I148" s="29">
        <f t="shared" si="117"/>
        <v>236700</v>
      </c>
      <c r="J148" s="29">
        <f t="shared" si="107"/>
        <v>0</v>
      </c>
      <c r="K148" s="29">
        <v>0</v>
      </c>
      <c r="L148" s="29">
        <f t="shared" si="70"/>
        <v>45900</v>
      </c>
      <c r="M148" s="29"/>
    </row>
    <row r="149" spans="1:13" ht="21.75" x14ac:dyDescent="0.25">
      <c r="A149" s="9" t="s">
        <v>62</v>
      </c>
      <c r="B149" s="13" t="s">
        <v>281</v>
      </c>
      <c r="C149" s="41"/>
      <c r="D149" s="41">
        <f t="shared" si="116"/>
        <v>236700</v>
      </c>
      <c r="E149" s="41">
        <f t="shared" si="116"/>
        <v>236700</v>
      </c>
      <c r="F149" s="32">
        <f>E149-D149</f>
        <v>0</v>
      </c>
      <c r="G149" s="32">
        <v>0</v>
      </c>
      <c r="H149" s="41">
        <f t="shared" si="117"/>
        <v>236700</v>
      </c>
      <c r="I149" s="41">
        <f t="shared" si="117"/>
        <v>236700</v>
      </c>
      <c r="J149" s="32">
        <f t="shared" si="107"/>
        <v>0</v>
      </c>
      <c r="K149" s="32">
        <v>0</v>
      </c>
      <c r="L149" s="32">
        <f t="shared" si="70"/>
        <v>236700</v>
      </c>
      <c r="M149" s="29"/>
    </row>
    <row r="150" spans="1:13" ht="42.75" x14ac:dyDescent="0.25">
      <c r="A150" s="12" t="s">
        <v>63</v>
      </c>
      <c r="B150" s="13" t="s">
        <v>282</v>
      </c>
      <c r="C150" s="41"/>
      <c r="D150" s="41">
        <f t="shared" si="116"/>
        <v>236700</v>
      </c>
      <c r="E150" s="41">
        <f t="shared" si="116"/>
        <v>236700</v>
      </c>
      <c r="F150" s="32">
        <f t="shared" ref="F150:F151" si="118">E150-D150</f>
        <v>0</v>
      </c>
      <c r="G150" s="32">
        <v>0</v>
      </c>
      <c r="H150" s="41">
        <f t="shared" si="117"/>
        <v>236700</v>
      </c>
      <c r="I150" s="41">
        <f t="shared" si="117"/>
        <v>236700</v>
      </c>
      <c r="J150" s="32">
        <f t="shared" si="107"/>
        <v>0</v>
      </c>
      <c r="K150" s="32">
        <v>0</v>
      </c>
      <c r="L150" s="32">
        <f t="shared" si="70"/>
        <v>236700</v>
      </c>
      <c r="M150" s="29"/>
    </row>
    <row r="151" spans="1:13" ht="21.75" x14ac:dyDescent="0.25">
      <c r="A151" s="12" t="s">
        <v>50</v>
      </c>
      <c r="B151" s="13" t="s">
        <v>283</v>
      </c>
      <c r="C151" s="41"/>
      <c r="D151" s="41">
        <v>236700</v>
      </c>
      <c r="E151" s="41">
        <f t="shared" ref="E151" si="119">E152+E153</f>
        <v>236700</v>
      </c>
      <c r="F151" s="32">
        <f t="shared" si="118"/>
        <v>0</v>
      </c>
      <c r="G151" s="32">
        <v>0</v>
      </c>
      <c r="H151" s="41">
        <f>H152+H153</f>
        <v>236700</v>
      </c>
      <c r="I151" s="41">
        <f>I152+I153</f>
        <v>236700</v>
      </c>
      <c r="J151" s="32">
        <f t="shared" si="107"/>
        <v>0</v>
      </c>
      <c r="K151" s="32">
        <v>0</v>
      </c>
      <c r="L151" s="32">
        <f t="shared" si="70"/>
        <v>236700</v>
      </c>
      <c r="M151" s="29"/>
    </row>
    <row r="152" spans="1:13" x14ac:dyDescent="0.25">
      <c r="A152" s="10" t="s">
        <v>351</v>
      </c>
      <c r="B152" s="14" t="s">
        <v>350</v>
      </c>
      <c r="C152" s="36"/>
      <c r="D152" s="34"/>
      <c r="E152" s="34">
        <v>214200</v>
      </c>
      <c r="F152" s="35" t="s">
        <v>10</v>
      </c>
      <c r="G152" s="35" t="s">
        <v>10</v>
      </c>
      <c r="H152" s="34">
        <v>214200</v>
      </c>
      <c r="I152" s="36">
        <v>214200</v>
      </c>
      <c r="J152" s="32">
        <f t="shared" si="107"/>
        <v>0</v>
      </c>
      <c r="K152" s="32"/>
      <c r="L152" s="32">
        <f t="shared" si="70"/>
        <v>214200</v>
      </c>
      <c r="M152" s="29"/>
    </row>
    <row r="153" spans="1:13" ht="19.5" x14ac:dyDescent="0.25">
      <c r="A153" s="10" t="s">
        <v>16</v>
      </c>
      <c r="B153" s="14" t="s">
        <v>284</v>
      </c>
      <c r="C153" s="36"/>
      <c r="D153" s="34"/>
      <c r="E153" s="34">
        <v>22500</v>
      </c>
      <c r="F153" s="35" t="s">
        <v>10</v>
      </c>
      <c r="G153" s="35" t="s">
        <v>10</v>
      </c>
      <c r="H153" s="34">
        <v>22500</v>
      </c>
      <c r="I153" s="36">
        <v>22500</v>
      </c>
      <c r="J153" s="32">
        <f t="shared" si="107"/>
        <v>0</v>
      </c>
      <c r="K153" s="32"/>
      <c r="L153" s="32">
        <f t="shared" si="70"/>
        <v>22500</v>
      </c>
      <c r="M153" s="29"/>
    </row>
    <row r="154" spans="1:13" x14ac:dyDescent="0.25">
      <c r="A154" s="15" t="s">
        <v>34</v>
      </c>
      <c r="B154" s="16" t="s">
        <v>285</v>
      </c>
      <c r="C154" s="39"/>
      <c r="D154" s="38">
        <f>D156</f>
        <v>0</v>
      </c>
      <c r="E154" s="38">
        <f>E156</f>
        <v>0</v>
      </c>
      <c r="F154" s="29">
        <f>E154-D154</f>
        <v>0</v>
      </c>
      <c r="G154" s="29">
        <v>0</v>
      </c>
      <c r="H154" s="38">
        <f>H156</f>
        <v>0</v>
      </c>
      <c r="I154" s="39">
        <f>I156</f>
        <v>0</v>
      </c>
      <c r="J154" s="29">
        <f t="shared" si="107"/>
        <v>0</v>
      </c>
      <c r="K154" s="29">
        <v>0</v>
      </c>
      <c r="L154" s="29">
        <f t="shared" si="70"/>
        <v>0</v>
      </c>
      <c r="M154" s="29">
        <v>0</v>
      </c>
    </row>
    <row r="155" spans="1:13" x14ac:dyDescent="0.25">
      <c r="A155" s="12" t="s">
        <v>84</v>
      </c>
      <c r="B155" s="17" t="s">
        <v>286</v>
      </c>
      <c r="C155" s="39"/>
      <c r="D155" s="39">
        <f>D156</f>
        <v>0</v>
      </c>
      <c r="E155" s="39">
        <f>E156</f>
        <v>0</v>
      </c>
      <c r="F155" s="29"/>
      <c r="G155" s="29"/>
      <c r="H155" s="39">
        <f>H156</f>
        <v>0</v>
      </c>
      <c r="I155" s="39">
        <f>I156</f>
        <v>0</v>
      </c>
      <c r="J155" s="29"/>
      <c r="K155" s="29"/>
      <c r="L155" s="29">
        <f t="shared" si="70"/>
        <v>0</v>
      </c>
      <c r="M155" s="29">
        <v>0</v>
      </c>
    </row>
    <row r="156" spans="1:13" x14ac:dyDescent="0.25">
      <c r="A156" s="12" t="s">
        <v>65</v>
      </c>
      <c r="B156" s="17" t="s">
        <v>287</v>
      </c>
      <c r="C156" s="41"/>
      <c r="D156" s="40">
        <f>D157</f>
        <v>0</v>
      </c>
      <c r="E156" s="40">
        <f>E157</f>
        <v>0</v>
      </c>
      <c r="F156" s="32">
        <f>E156-D156</f>
        <v>0</v>
      </c>
      <c r="G156" s="32">
        <v>0</v>
      </c>
      <c r="H156" s="40">
        <f t="shared" ref="H156:I157" si="120">H157</f>
        <v>0</v>
      </c>
      <c r="I156" s="40">
        <f t="shared" si="120"/>
        <v>0</v>
      </c>
      <c r="J156" s="32">
        <f t="shared" si="107"/>
        <v>0</v>
      </c>
      <c r="K156" s="32">
        <v>0</v>
      </c>
      <c r="L156" s="32">
        <f t="shared" si="70"/>
        <v>0</v>
      </c>
      <c r="M156" s="29"/>
    </row>
    <row r="157" spans="1:13" ht="45" customHeight="1" x14ac:dyDescent="0.25">
      <c r="A157" s="54" t="s">
        <v>85</v>
      </c>
      <c r="B157" s="17" t="s">
        <v>288</v>
      </c>
      <c r="C157" s="41"/>
      <c r="D157" s="40"/>
      <c r="E157" s="40">
        <f>E158</f>
        <v>0</v>
      </c>
      <c r="F157" s="32"/>
      <c r="G157" s="32"/>
      <c r="H157" s="40">
        <f t="shared" si="120"/>
        <v>0</v>
      </c>
      <c r="I157" s="40">
        <f t="shared" si="120"/>
        <v>0</v>
      </c>
      <c r="J157" s="32"/>
      <c r="K157" s="32"/>
      <c r="L157" s="32"/>
      <c r="M157" s="29"/>
    </row>
    <row r="158" spans="1:13" s="58" customFormat="1" ht="39" customHeight="1" x14ac:dyDescent="0.25">
      <c r="A158" s="65" t="s">
        <v>99</v>
      </c>
      <c r="B158" s="18" t="s">
        <v>289</v>
      </c>
      <c r="C158" s="36"/>
      <c r="D158" s="33"/>
      <c r="E158" s="33"/>
      <c r="F158" s="35"/>
      <c r="G158" s="35"/>
      <c r="H158" s="33"/>
      <c r="I158" s="36"/>
      <c r="J158" s="35"/>
      <c r="K158" s="35"/>
      <c r="L158" s="35"/>
      <c r="M158" s="35"/>
    </row>
    <row r="159" spans="1:13" ht="18.75" customHeight="1" x14ac:dyDescent="0.25">
      <c r="A159" s="15" t="s">
        <v>68</v>
      </c>
      <c r="B159" s="16" t="s">
        <v>290</v>
      </c>
      <c r="C159" s="39"/>
      <c r="D159" s="39">
        <f t="shared" ref="D159:E159" si="121">D161</f>
        <v>232700</v>
      </c>
      <c r="E159" s="39">
        <f t="shared" si="121"/>
        <v>232700</v>
      </c>
      <c r="F159" s="29">
        <f t="shared" ref="F159:F163" si="122">E159-D159</f>
        <v>0</v>
      </c>
      <c r="G159" s="29">
        <f t="shared" ref="G159:G163" si="123">E159/D159*100</f>
        <v>100</v>
      </c>
      <c r="H159" s="39">
        <f>H161</f>
        <v>232700</v>
      </c>
      <c r="I159" s="39">
        <f>I161</f>
        <v>232693.61</v>
      </c>
      <c r="J159" s="29">
        <f t="shared" ref="J159:J164" si="124">I159-H159</f>
        <v>-6.3900000000139698</v>
      </c>
      <c r="K159" s="29">
        <f t="shared" ref="K159:K164" si="125">I159/H159*100</f>
        <v>99.997253975075196</v>
      </c>
      <c r="L159" s="29">
        <f t="shared" si="70"/>
        <v>232693.61</v>
      </c>
      <c r="M159" s="29"/>
    </row>
    <row r="160" spans="1:13" x14ac:dyDescent="0.25">
      <c r="A160" s="12" t="s">
        <v>86</v>
      </c>
      <c r="B160" s="17" t="s">
        <v>291</v>
      </c>
      <c r="C160" s="41"/>
      <c r="D160" s="41">
        <f t="shared" ref="D160:E160" si="126">D161</f>
        <v>232700</v>
      </c>
      <c r="E160" s="41">
        <f t="shared" si="126"/>
        <v>232700</v>
      </c>
      <c r="F160" s="32">
        <f t="shared" si="122"/>
        <v>0</v>
      </c>
      <c r="G160" s="32">
        <f t="shared" si="123"/>
        <v>100</v>
      </c>
      <c r="H160" s="41">
        <f>H161</f>
        <v>232700</v>
      </c>
      <c r="I160" s="41">
        <f>I161</f>
        <v>232693.61</v>
      </c>
      <c r="J160" s="32">
        <f t="shared" si="124"/>
        <v>-6.3900000000139698</v>
      </c>
      <c r="K160" s="32">
        <f t="shared" si="125"/>
        <v>99.997253975075196</v>
      </c>
      <c r="L160" s="32">
        <f t="shared" si="70"/>
        <v>232693.61</v>
      </c>
      <c r="M160" s="32"/>
    </row>
    <row r="161" spans="1:13" x14ac:dyDescent="0.25">
      <c r="A161" s="12" t="s">
        <v>87</v>
      </c>
      <c r="B161" s="17" t="s">
        <v>292</v>
      </c>
      <c r="C161" s="41"/>
      <c r="D161" s="40">
        <f>D162+D166</f>
        <v>232700</v>
      </c>
      <c r="E161" s="40">
        <f>E162+E166</f>
        <v>232700</v>
      </c>
      <c r="F161" s="32">
        <f t="shared" si="122"/>
        <v>0</v>
      </c>
      <c r="G161" s="32">
        <f t="shared" si="123"/>
        <v>100</v>
      </c>
      <c r="H161" s="40">
        <f t="shared" ref="H161:I162" si="127">H162</f>
        <v>232700</v>
      </c>
      <c r="I161" s="40">
        <f t="shared" si="127"/>
        <v>232693.61</v>
      </c>
      <c r="J161" s="32">
        <f t="shared" si="124"/>
        <v>-6.3900000000139698</v>
      </c>
      <c r="K161" s="32">
        <f t="shared" si="125"/>
        <v>99.997253975075196</v>
      </c>
      <c r="L161" s="32">
        <f t="shared" si="70"/>
        <v>232693.61</v>
      </c>
      <c r="M161" s="29"/>
    </row>
    <row r="162" spans="1:13" s="44" customFormat="1" ht="21" x14ac:dyDescent="0.25">
      <c r="A162" s="51" t="s">
        <v>88</v>
      </c>
      <c r="B162" s="17" t="s">
        <v>293</v>
      </c>
      <c r="C162" s="41"/>
      <c r="D162" s="40">
        <f>D163</f>
        <v>232700</v>
      </c>
      <c r="E162" s="40">
        <f>E163</f>
        <v>232700</v>
      </c>
      <c r="F162" s="32">
        <f t="shared" si="122"/>
        <v>0</v>
      </c>
      <c r="G162" s="32">
        <f t="shared" si="123"/>
        <v>100</v>
      </c>
      <c r="H162" s="40">
        <f t="shared" si="127"/>
        <v>232700</v>
      </c>
      <c r="I162" s="40">
        <f t="shared" si="127"/>
        <v>232693.61</v>
      </c>
      <c r="J162" s="32">
        <f t="shared" si="124"/>
        <v>-6.3900000000139698</v>
      </c>
      <c r="K162" s="32">
        <f t="shared" si="125"/>
        <v>99.997253975075196</v>
      </c>
      <c r="L162" s="32"/>
      <c r="M162" s="32"/>
    </row>
    <row r="163" spans="1:13" ht="31.5" x14ac:dyDescent="0.25">
      <c r="A163" s="45" t="s">
        <v>81</v>
      </c>
      <c r="B163" s="17" t="s">
        <v>294</v>
      </c>
      <c r="C163" s="41"/>
      <c r="D163" s="40">
        <v>232700</v>
      </c>
      <c r="E163" s="40">
        <f>E164+E165</f>
        <v>232700</v>
      </c>
      <c r="F163" s="32">
        <f t="shared" si="122"/>
        <v>0</v>
      </c>
      <c r="G163" s="32">
        <f t="shared" si="123"/>
        <v>100</v>
      </c>
      <c r="H163" s="40">
        <f t="shared" ref="H163:I163" si="128">H164+H165</f>
        <v>232700</v>
      </c>
      <c r="I163" s="40">
        <f t="shared" si="128"/>
        <v>232693.61</v>
      </c>
      <c r="J163" s="32">
        <f t="shared" si="124"/>
        <v>-6.3900000000139698</v>
      </c>
      <c r="K163" s="32">
        <f t="shared" si="125"/>
        <v>99.997253975075196</v>
      </c>
      <c r="L163" s="32"/>
      <c r="M163" s="29"/>
    </row>
    <row r="164" spans="1:13" s="58" customFormat="1" ht="18" x14ac:dyDescent="0.25">
      <c r="A164" s="57" t="s">
        <v>97</v>
      </c>
      <c r="B164" s="18" t="s">
        <v>295</v>
      </c>
      <c r="C164" s="36"/>
      <c r="D164" s="33"/>
      <c r="E164" s="33">
        <v>232700</v>
      </c>
      <c r="F164" s="35" t="s">
        <v>10</v>
      </c>
      <c r="G164" s="35" t="s">
        <v>10</v>
      </c>
      <c r="H164" s="33">
        <v>232700</v>
      </c>
      <c r="I164" s="36">
        <v>232693.61</v>
      </c>
      <c r="J164" s="35">
        <f t="shared" si="124"/>
        <v>-6.3900000000139698</v>
      </c>
      <c r="K164" s="35">
        <f t="shared" si="125"/>
        <v>99.997253975075196</v>
      </c>
      <c r="L164" s="35"/>
      <c r="M164" s="37"/>
    </row>
    <row r="165" spans="1:13" s="58" customFormat="1" ht="18" x14ac:dyDescent="0.25">
      <c r="A165" s="80" t="s">
        <v>98</v>
      </c>
      <c r="B165" s="18" t="s">
        <v>296</v>
      </c>
      <c r="C165" s="36"/>
      <c r="D165" s="33"/>
      <c r="E165" s="33"/>
      <c r="F165" s="35"/>
      <c r="G165" s="35"/>
      <c r="H165" s="33"/>
      <c r="I165" s="36"/>
      <c r="J165" s="37"/>
      <c r="K165" s="35"/>
      <c r="L165" s="35"/>
      <c r="M165" s="37"/>
    </row>
    <row r="166" spans="1:13" s="58" customFormat="1" x14ac:dyDescent="0.25">
      <c r="A166" s="90" t="s">
        <v>139</v>
      </c>
      <c r="B166" s="17" t="s">
        <v>297</v>
      </c>
      <c r="C166" s="36"/>
      <c r="D166" s="33">
        <f>D167</f>
        <v>0</v>
      </c>
      <c r="E166" s="33">
        <f>E167</f>
        <v>0</v>
      </c>
      <c r="F166" s="35"/>
      <c r="G166" s="35"/>
      <c r="H166" s="33">
        <f t="shared" ref="H166:I167" si="129">H167</f>
        <v>0</v>
      </c>
      <c r="I166" s="33">
        <f t="shared" si="129"/>
        <v>0</v>
      </c>
      <c r="J166" s="37"/>
      <c r="K166" s="35"/>
      <c r="L166" s="35"/>
      <c r="M166" s="37"/>
    </row>
    <row r="167" spans="1:13" s="58" customFormat="1" x14ac:dyDescent="0.25">
      <c r="A167" s="90" t="s">
        <v>140</v>
      </c>
      <c r="B167" s="17" t="s">
        <v>298</v>
      </c>
      <c r="C167" s="36"/>
      <c r="D167" s="33"/>
      <c r="E167" s="33">
        <f>E168</f>
        <v>0</v>
      </c>
      <c r="F167" s="35"/>
      <c r="G167" s="35"/>
      <c r="H167" s="33">
        <f t="shared" si="129"/>
        <v>0</v>
      </c>
      <c r="I167" s="33">
        <f t="shared" si="129"/>
        <v>0</v>
      </c>
      <c r="J167" s="37"/>
      <c r="K167" s="35"/>
      <c r="L167" s="35"/>
      <c r="M167" s="37"/>
    </row>
    <row r="168" spans="1:13" s="58" customFormat="1" x14ac:dyDescent="0.25">
      <c r="A168" s="89" t="s">
        <v>53</v>
      </c>
      <c r="B168" s="18" t="s">
        <v>299</v>
      </c>
      <c r="C168" s="36"/>
      <c r="D168" s="33"/>
      <c r="E168" s="33"/>
      <c r="F168" s="35"/>
      <c r="G168" s="35"/>
      <c r="H168" s="33"/>
      <c r="I168" s="36"/>
      <c r="J168" s="37"/>
      <c r="K168" s="35"/>
      <c r="L168" s="35"/>
      <c r="M168" s="37"/>
    </row>
    <row r="169" spans="1:13" s="58" customFormat="1" ht="21" x14ac:dyDescent="0.25">
      <c r="A169" s="68" t="s">
        <v>124</v>
      </c>
      <c r="B169" s="16" t="s">
        <v>300</v>
      </c>
      <c r="C169" s="39"/>
      <c r="D169" s="38">
        <f t="shared" ref="D169:E172" si="130">D170</f>
        <v>0</v>
      </c>
      <c r="E169" s="38">
        <f t="shared" si="130"/>
        <v>0</v>
      </c>
      <c r="F169" s="35"/>
      <c r="G169" s="35"/>
      <c r="H169" s="38">
        <f t="shared" ref="H169:I173" si="131">H170</f>
        <v>0</v>
      </c>
      <c r="I169" s="38">
        <f t="shared" si="131"/>
        <v>0</v>
      </c>
      <c r="J169" s="37"/>
      <c r="K169" s="35"/>
      <c r="L169" s="35"/>
      <c r="M169" s="37"/>
    </row>
    <row r="170" spans="1:13" s="58" customFormat="1" ht="31.5" x14ac:dyDescent="0.25">
      <c r="A170" s="69" t="s">
        <v>125</v>
      </c>
      <c r="B170" s="17" t="s">
        <v>301</v>
      </c>
      <c r="C170" s="36"/>
      <c r="D170" s="40">
        <f t="shared" si="130"/>
        <v>0</v>
      </c>
      <c r="E170" s="40">
        <f t="shared" si="130"/>
        <v>0</v>
      </c>
      <c r="F170" s="35"/>
      <c r="G170" s="35"/>
      <c r="H170" s="40">
        <f t="shared" si="131"/>
        <v>0</v>
      </c>
      <c r="I170" s="40">
        <f t="shared" si="131"/>
        <v>0</v>
      </c>
      <c r="J170" s="37"/>
      <c r="K170" s="35"/>
      <c r="L170" s="35"/>
      <c r="M170" s="37"/>
    </row>
    <row r="171" spans="1:13" s="58" customFormat="1" x14ac:dyDescent="0.25">
      <c r="A171" s="69" t="s">
        <v>126</v>
      </c>
      <c r="B171" s="17" t="s">
        <v>302</v>
      </c>
      <c r="C171" s="36"/>
      <c r="D171" s="40">
        <f t="shared" si="130"/>
        <v>0</v>
      </c>
      <c r="E171" s="40">
        <f t="shared" si="130"/>
        <v>0</v>
      </c>
      <c r="F171" s="35"/>
      <c r="G171" s="35"/>
      <c r="H171" s="40">
        <f t="shared" si="131"/>
        <v>0</v>
      </c>
      <c r="I171" s="40">
        <f t="shared" si="131"/>
        <v>0</v>
      </c>
      <c r="J171" s="37"/>
      <c r="K171" s="35"/>
      <c r="L171" s="35"/>
      <c r="M171" s="37"/>
    </row>
    <row r="172" spans="1:13" s="58" customFormat="1" ht="21" x14ac:dyDescent="0.25">
      <c r="A172" s="69" t="s">
        <v>127</v>
      </c>
      <c r="B172" s="17" t="s">
        <v>303</v>
      </c>
      <c r="C172" s="36"/>
      <c r="D172" s="40">
        <f t="shared" si="130"/>
        <v>0</v>
      </c>
      <c r="E172" s="40">
        <f t="shared" si="130"/>
        <v>0</v>
      </c>
      <c r="F172" s="35"/>
      <c r="G172" s="35"/>
      <c r="H172" s="40">
        <f t="shared" si="131"/>
        <v>0</v>
      </c>
      <c r="I172" s="40">
        <f t="shared" si="131"/>
        <v>0</v>
      </c>
      <c r="J172" s="37"/>
      <c r="K172" s="35"/>
      <c r="L172" s="35"/>
      <c r="M172" s="37"/>
    </row>
    <row r="173" spans="1:13" s="58" customFormat="1" ht="31.5" x14ac:dyDescent="0.25">
      <c r="A173" s="45" t="s">
        <v>103</v>
      </c>
      <c r="B173" s="17" t="s">
        <v>304</v>
      </c>
      <c r="C173" s="36"/>
      <c r="D173" s="33"/>
      <c r="E173" s="40">
        <f>E174</f>
        <v>0</v>
      </c>
      <c r="F173" s="35"/>
      <c r="G173" s="35"/>
      <c r="H173" s="40">
        <f t="shared" si="131"/>
        <v>0</v>
      </c>
      <c r="I173" s="40">
        <f t="shared" si="131"/>
        <v>0</v>
      </c>
      <c r="J173" s="37"/>
      <c r="K173" s="35"/>
      <c r="L173" s="35"/>
      <c r="M173" s="37"/>
    </row>
    <row r="174" spans="1:13" s="58" customFormat="1" x14ac:dyDescent="0.25">
      <c r="A174" s="57" t="s">
        <v>128</v>
      </c>
      <c r="B174" s="18" t="s">
        <v>305</v>
      </c>
      <c r="C174" s="36"/>
      <c r="D174" s="33"/>
      <c r="E174" s="33"/>
      <c r="F174" s="35"/>
      <c r="G174" s="35"/>
      <c r="H174" s="33"/>
      <c r="I174" s="36"/>
      <c r="J174" s="37"/>
      <c r="K174" s="35"/>
      <c r="L174" s="35"/>
      <c r="M174" s="37"/>
    </row>
    <row r="175" spans="1:13" x14ac:dyDescent="0.25">
      <c r="A175" s="82" t="s">
        <v>21</v>
      </c>
      <c r="B175" s="11" t="s">
        <v>306</v>
      </c>
      <c r="C175" s="38">
        <f>C177+C184+C195</f>
        <v>373036.79999999999</v>
      </c>
      <c r="D175" s="38">
        <f>D177+D184+D195</f>
        <v>91200</v>
      </c>
      <c r="E175" s="38">
        <f>E177+E184+E195</f>
        <v>91200</v>
      </c>
      <c r="F175" s="29">
        <f t="shared" ref="F175:F176" si="132">E175-D175</f>
        <v>0</v>
      </c>
      <c r="G175" s="29">
        <f t="shared" ref="G175:G176" si="133">E175/D175*100</f>
        <v>100</v>
      </c>
      <c r="H175" s="38">
        <f>H177+H184+H195</f>
        <v>91200</v>
      </c>
      <c r="I175" s="38">
        <f>I177+I184+I195</f>
        <v>91018.250000000015</v>
      </c>
      <c r="J175" s="29">
        <f t="shared" si="107"/>
        <v>-181.74999999998545</v>
      </c>
      <c r="K175" s="29">
        <f t="shared" si="69"/>
        <v>99.800712719298261</v>
      </c>
      <c r="L175" s="29">
        <f t="shared" si="70"/>
        <v>-282018.55</v>
      </c>
      <c r="M175" s="29">
        <f t="shared" si="71"/>
        <v>24.399268383172927</v>
      </c>
    </row>
    <row r="176" spans="1:13" x14ac:dyDescent="0.25">
      <c r="A176" s="101" t="s">
        <v>144</v>
      </c>
      <c r="B176" s="11"/>
      <c r="C176" s="38">
        <f>C175/C10*100</f>
        <v>10.425707793522665</v>
      </c>
      <c r="D176" s="38">
        <f t="shared" ref="D176:E176" si="134">D175/D10*100</f>
        <v>2.5841733549625623</v>
      </c>
      <c r="E176" s="38">
        <f t="shared" si="134"/>
        <v>2.5841733549625623</v>
      </c>
      <c r="F176" s="29">
        <f t="shared" si="132"/>
        <v>0</v>
      </c>
      <c r="G176" s="29">
        <f t="shared" si="133"/>
        <v>100</v>
      </c>
      <c r="H176" s="38">
        <f t="shared" ref="H176" si="135">H175/H10*100</f>
        <v>2.5841733549625623</v>
      </c>
      <c r="I176" s="38">
        <f t="shared" ref="I176" si="136">I175/I10*100</f>
        <v>2.894504756567009</v>
      </c>
      <c r="J176" s="29">
        <f t="shared" ref="J176" si="137">I176-H176</f>
        <v>0.31033140160444672</v>
      </c>
      <c r="K176" s="29">
        <f t="shared" ref="K176" si="138">I176/H176*100</f>
        <v>112.00892351159399</v>
      </c>
      <c r="L176" s="29">
        <f t="shared" ref="L176" si="139">I176-C176</f>
        <v>-7.531203036955656</v>
      </c>
      <c r="M176" s="29">
        <f t="shared" ref="M176" si="140">I176/C176*100</f>
        <v>27.763148688718488</v>
      </c>
    </row>
    <row r="177" spans="1:13" x14ac:dyDescent="0.25">
      <c r="A177" s="6" t="s">
        <v>35</v>
      </c>
      <c r="B177" s="11" t="s">
        <v>307</v>
      </c>
      <c r="C177" s="39"/>
      <c r="D177" s="38">
        <f t="shared" ref="D177:E180" si="141">D178</f>
        <v>0</v>
      </c>
      <c r="E177" s="38">
        <f t="shared" si="141"/>
        <v>0</v>
      </c>
      <c r="F177" s="29"/>
      <c r="G177" s="29"/>
      <c r="H177" s="38">
        <f t="shared" ref="H177:I177" si="142">H178</f>
        <v>0</v>
      </c>
      <c r="I177" s="38">
        <f t="shared" si="142"/>
        <v>0</v>
      </c>
      <c r="J177" s="29">
        <f t="shared" si="107"/>
        <v>0</v>
      </c>
      <c r="K177" s="29">
        <v>0</v>
      </c>
      <c r="L177" s="29">
        <f t="shared" si="70"/>
        <v>0</v>
      </c>
      <c r="M177" s="29">
        <v>0</v>
      </c>
    </row>
    <row r="178" spans="1:13" s="43" customFormat="1" x14ac:dyDescent="0.25">
      <c r="A178" s="6" t="s">
        <v>37</v>
      </c>
      <c r="B178" s="11" t="s">
        <v>308</v>
      </c>
      <c r="C178" s="39"/>
      <c r="D178" s="39">
        <f t="shared" si="141"/>
        <v>0</v>
      </c>
      <c r="E178" s="39">
        <f t="shared" si="141"/>
        <v>0</v>
      </c>
      <c r="F178" s="29"/>
      <c r="G178" s="29"/>
      <c r="H178" s="39">
        <f t="shared" ref="H178:I180" si="143">H179</f>
        <v>0</v>
      </c>
      <c r="I178" s="39">
        <f t="shared" si="143"/>
        <v>0</v>
      </c>
      <c r="J178" s="29">
        <f t="shared" si="107"/>
        <v>0</v>
      </c>
      <c r="K178" s="29">
        <v>0</v>
      </c>
      <c r="L178" s="29">
        <f t="shared" si="70"/>
        <v>0</v>
      </c>
      <c r="M178" s="29"/>
    </row>
    <row r="179" spans="1:13" s="44" customFormat="1" ht="22.5" x14ac:dyDescent="0.25">
      <c r="A179" s="52" t="s">
        <v>66</v>
      </c>
      <c r="B179" s="13" t="s">
        <v>309</v>
      </c>
      <c r="C179" s="41"/>
      <c r="D179" s="41">
        <f t="shared" si="141"/>
        <v>0</v>
      </c>
      <c r="E179" s="41">
        <f t="shared" si="141"/>
        <v>0</v>
      </c>
      <c r="F179" s="32"/>
      <c r="G179" s="32"/>
      <c r="H179" s="41">
        <f t="shared" si="143"/>
        <v>0</v>
      </c>
      <c r="I179" s="41">
        <f t="shared" si="143"/>
        <v>0</v>
      </c>
      <c r="J179" s="32"/>
      <c r="K179" s="32"/>
      <c r="L179" s="32"/>
      <c r="M179" s="32"/>
    </row>
    <row r="180" spans="1:13" ht="21" x14ac:dyDescent="0.25">
      <c r="A180" s="45" t="s">
        <v>89</v>
      </c>
      <c r="B180" s="13" t="s">
        <v>310</v>
      </c>
      <c r="C180" s="41"/>
      <c r="D180" s="41">
        <f t="shared" si="141"/>
        <v>0</v>
      </c>
      <c r="E180" s="41">
        <f t="shared" si="141"/>
        <v>0</v>
      </c>
      <c r="F180" s="32"/>
      <c r="G180" s="32"/>
      <c r="H180" s="41">
        <f t="shared" si="143"/>
        <v>0</v>
      </c>
      <c r="I180" s="41">
        <f t="shared" si="143"/>
        <v>0</v>
      </c>
      <c r="J180" s="32">
        <f t="shared" si="107"/>
        <v>0</v>
      </c>
      <c r="K180" s="32">
        <v>0</v>
      </c>
      <c r="L180" s="32">
        <f t="shared" si="70"/>
        <v>0</v>
      </c>
      <c r="M180" s="29"/>
    </row>
    <row r="181" spans="1:13" ht="31.5" x14ac:dyDescent="0.25">
      <c r="A181" s="45" t="s">
        <v>81</v>
      </c>
      <c r="B181" s="13" t="s">
        <v>311</v>
      </c>
      <c r="C181" s="41"/>
      <c r="D181" s="41"/>
      <c r="E181" s="41">
        <f>E182+E183</f>
        <v>0</v>
      </c>
      <c r="F181" s="32">
        <f t="shared" ref="F181" si="144">E181-D181</f>
        <v>0</v>
      </c>
      <c r="G181" s="32">
        <v>0</v>
      </c>
      <c r="H181" s="41">
        <f t="shared" ref="H181:I181" si="145">H182+H183</f>
        <v>0</v>
      </c>
      <c r="I181" s="41">
        <f t="shared" si="145"/>
        <v>0</v>
      </c>
      <c r="J181" s="32">
        <f t="shared" si="107"/>
        <v>0</v>
      </c>
      <c r="K181" s="32">
        <v>0</v>
      </c>
      <c r="L181" s="32">
        <f t="shared" si="70"/>
        <v>0</v>
      </c>
      <c r="M181" s="29"/>
    </row>
    <row r="182" spans="1:13" s="58" customFormat="1" ht="18" x14ac:dyDescent="0.25">
      <c r="A182" s="57" t="s">
        <v>97</v>
      </c>
      <c r="B182" s="13" t="s">
        <v>312</v>
      </c>
      <c r="C182" s="36"/>
      <c r="D182" s="36"/>
      <c r="E182" s="36"/>
      <c r="F182" s="35"/>
      <c r="G182" s="35"/>
      <c r="H182" s="36"/>
      <c r="I182" s="36"/>
      <c r="J182" s="35"/>
      <c r="K182" s="35"/>
      <c r="L182" s="35"/>
      <c r="M182" s="37"/>
    </row>
    <row r="183" spans="1:13" s="58" customFormat="1" ht="18" x14ac:dyDescent="0.25">
      <c r="A183" s="57" t="s">
        <v>129</v>
      </c>
      <c r="B183" s="13" t="s">
        <v>313</v>
      </c>
      <c r="C183" s="36"/>
      <c r="D183" s="36"/>
      <c r="E183" s="36"/>
      <c r="F183" s="35"/>
      <c r="G183" s="35"/>
      <c r="H183" s="36"/>
      <c r="I183" s="36"/>
      <c r="J183" s="35"/>
      <c r="K183" s="35"/>
      <c r="L183" s="35"/>
      <c r="M183" s="37"/>
    </row>
    <row r="184" spans="1:13" x14ac:dyDescent="0.25">
      <c r="A184" s="91" t="s">
        <v>36</v>
      </c>
      <c r="B184" s="11" t="s">
        <v>314</v>
      </c>
      <c r="C184" s="39"/>
      <c r="D184" s="39">
        <f>D185+D193</f>
        <v>0</v>
      </c>
      <c r="E184" s="39">
        <f>E185+E193</f>
        <v>0</v>
      </c>
      <c r="F184" s="29">
        <f>E184-D184</f>
        <v>0</v>
      </c>
      <c r="G184" s="29">
        <v>0</v>
      </c>
      <c r="H184" s="39">
        <f t="shared" ref="H184:I184" si="146">H185+H193</f>
        <v>0</v>
      </c>
      <c r="I184" s="39">
        <f t="shared" si="146"/>
        <v>0</v>
      </c>
      <c r="J184" s="29">
        <f t="shared" si="107"/>
        <v>0</v>
      </c>
      <c r="K184" s="29">
        <v>0</v>
      </c>
      <c r="L184" s="29">
        <f t="shared" si="70"/>
        <v>0</v>
      </c>
      <c r="M184" s="29"/>
    </row>
    <row r="185" spans="1:13" s="43" customFormat="1" ht="22.5" x14ac:dyDescent="0.25">
      <c r="A185" s="92" t="s">
        <v>141</v>
      </c>
      <c r="B185" s="11" t="s">
        <v>315</v>
      </c>
      <c r="C185" s="39"/>
      <c r="D185" s="39">
        <f t="shared" ref="D185:E187" si="147">D186</f>
        <v>0</v>
      </c>
      <c r="E185" s="39">
        <f t="shared" si="147"/>
        <v>0</v>
      </c>
      <c r="F185" s="29"/>
      <c r="G185" s="29"/>
      <c r="H185" s="39">
        <f t="shared" ref="H185:I186" si="148">H186</f>
        <v>0</v>
      </c>
      <c r="I185" s="39">
        <f t="shared" si="148"/>
        <v>0</v>
      </c>
      <c r="J185" s="29"/>
      <c r="K185" s="29"/>
      <c r="L185" s="29"/>
      <c r="M185" s="29"/>
    </row>
    <row r="186" spans="1:13" s="43" customFormat="1" ht="22.5" x14ac:dyDescent="0.25">
      <c r="A186" s="88" t="s">
        <v>142</v>
      </c>
      <c r="B186" s="11" t="s">
        <v>316</v>
      </c>
      <c r="C186" s="39"/>
      <c r="D186" s="39">
        <f>D187</f>
        <v>0</v>
      </c>
      <c r="E186" s="39">
        <f>E187</f>
        <v>0</v>
      </c>
      <c r="F186" s="29"/>
      <c r="G186" s="29"/>
      <c r="H186" s="39">
        <f t="shared" si="148"/>
        <v>0</v>
      </c>
      <c r="I186" s="39">
        <f t="shared" si="148"/>
        <v>0</v>
      </c>
      <c r="J186" s="29"/>
      <c r="K186" s="29"/>
      <c r="L186" s="29"/>
      <c r="M186" s="29"/>
    </row>
    <row r="187" spans="1:13" ht="33.75" x14ac:dyDescent="0.25">
      <c r="A187" s="88" t="s">
        <v>143</v>
      </c>
      <c r="B187" s="13" t="s">
        <v>317</v>
      </c>
      <c r="C187" s="41"/>
      <c r="D187" s="41">
        <f t="shared" si="147"/>
        <v>0</v>
      </c>
      <c r="E187" s="41">
        <f t="shared" si="147"/>
        <v>0</v>
      </c>
      <c r="F187" s="32"/>
      <c r="G187" s="32"/>
      <c r="H187" s="41"/>
      <c r="I187" s="41"/>
      <c r="J187" s="32"/>
      <c r="K187" s="32"/>
      <c r="L187" s="32"/>
      <c r="M187" s="29"/>
    </row>
    <row r="188" spans="1:13" s="58" customFormat="1" ht="45" x14ac:dyDescent="0.25">
      <c r="A188" s="88" t="s">
        <v>103</v>
      </c>
      <c r="B188" s="13" t="s">
        <v>318</v>
      </c>
      <c r="C188" s="36"/>
      <c r="D188" s="41"/>
      <c r="E188" s="41">
        <f>E189+E191+E192+E190</f>
        <v>0</v>
      </c>
      <c r="F188" s="35"/>
      <c r="G188" s="35"/>
      <c r="H188" s="41"/>
      <c r="I188" s="41"/>
      <c r="J188" s="35"/>
      <c r="K188" s="35"/>
      <c r="L188" s="35"/>
      <c r="M188" s="37"/>
    </row>
    <row r="189" spans="1:13" s="58" customFormat="1" ht="18" x14ac:dyDescent="0.25">
      <c r="A189" s="89" t="s">
        <v>123</v>
      </c>
      <c r="B189" s="14" t="s">
        <v>319</v>
      </c>
      <c r="C189" s="36"/>
      <c r="D189" s="36"/>
      <c r="E189" s="36"/>
      <c r="F189" s="35"/>
      <c r="G189" s="35"/>
      <c r="H189" s="36"/>
      <c r="I189" s="36"/>
      <c r="J189" s="35"/>
      <c r="K189" s="35"/>
      <c r="L189" s="35"/>
      <c r="M189" s="37"/>
    </row>
    <row r="190" spans="1:13" s="58" customFormat="1" x14ac:dyDescent="0.25">
      <c r="A190" s="89" t="s">
        <v>145</v>
      </c>
      <c r="B190" s="14" t="s">
        <v>320</v>
      </c>
      <c r="C190" s="36"/>
      <c r="D190" s="36"/>
      <c r="E190" s="36"/>
      <c r="F190" s="35"/>
      <c r="G190" s="35"/>
      <c r="H190" s="36"/>
      <c r="I190" s="36"/>
      <c r="J190" s="35"/>
      <c r="K190" s="35"/>
      <c r="L190" s="35"/>
      <c r="M190" s="37"/>
    </row>
    <row r="191" spans="1:13" s="87" customFormat="1" x14ac:dyDescent="0.25">
      <c r="A191" s="89" t="s">
        <v>18</v>
      </c>
      <c r="B191" s="14" t="s">
        <v>321</v>
      </c>
      <c r="C191" s="86"/>
      <c r="D191" s="86"/>
      <c r="E191" s="36"/>
      <c r="F191" s="37"/>
      <c r="G191" s="37"/>
      <c r="H191" s="86"/>
      <c r="I191" s="86"/>
      <c r="J191" s="37"/>
      <c r="K191" s="37"/>
      <c r="L191" s="37"/>
      <c r="M191" s="37"/>
    </row>
    <row r="192" spans="1:13" s="58" customFormat="1" ht="18" x14ac:dyDescent="0.25">
      <c r="A192" s="89" t="s">
        <v>16</v>
      </c>
      <c r="B192" s="14" t="s">
        <v>322</v>
      </c>
      <c r="C192" s="36"/>
      <c r="D192" s="36"/>
      <c r="E192" s="36"/>
      <c r="F192" s="35"/>
      <c r="G192" s="35"/>
      <c r="H192" s="36"/>
      <c r="I192" s="36"/>
      <c r="J192" s="35"/>
      <c r="K192" s="35"/>
      <c r="L192" s="35"/>
      <c r="M192" s="37"/>
    </row>
    <row r="193" spans="1:13" s="58" customFormat="1" ht="45" x14ac:dyDescent="0.25">
      <c r="A193" s="88" t="s">
        <v>103</v>
      </c>
      <c r="B193" s="13" t="s">
        <v>323</v>
      </c>
      <c r="C193" s="36"/>
      <c r="D193" s="36"/>
      <c r="E193" s="41">
        <f>E194</f>
        <v>0</v>
      </c>
      <c r="F193" s="35"/>
      <c r="G193" s="35"/>
      <c r="H193" s="41">
        <f t="shared" ref="H193:I193" si="149">H194</f>
        <v>0</v>
      </c>
      <c r="I193" s="41">
        <f t="shared" si="149"/>
        <v>0</v>
      </c>
      <c r="J193" s="35"/>
      <c r="K193" s="35"/>
      <c r="L193" s="35"/>
      <c r="M193" s="37"/>
    </row>
    <row r="194" spans="1:13" s="58" customFormat="1" ht="18" x14ac:dyDescent="0.25">
      <c r="A194" s="89" t="s">
        <v>123</v>
      </c>
      <c r="B194" s="14" t="s">
        <v>324</v>
      </c>
      <c r="C194" s="36"/>
      <c r="D194" s="36"/>
      <c r="E194" s="36"/>
      <c r="F194" s="35"/>
      <c r="G194" s="35"/>
      <c r="H194" s="36"/>
      <c r="I194" s="36"/>
      <c r="J194" s="35"/>
      <c r="K194" s="35"/>
      <c r="L194" s="35"/>
      <c r="M194" s="37"/>
    </row>
    <row r="195" spans="1:13" x14ac:dyDescent="0.25">
      <c r="A195" s="93" t="s">
        <v>24</v>
      </c>
      <c r="B195" s="11" t="s">
        <v>325</v>
      </c>
      <c r="C195" s="39">
        <v>373036.79999999999</v>
      </c>
      <c r="D195" s="39">
        <f>D196+D202+D206</f>
        <v>91200</v>
      </c>
      <c r="E195" s="39">
        <f>E196+E202+E206</f>
        <v>91200</v>
      </c>
      <c r="F195" s="29">
        <f>E195-D195</f>
        <v>0</v>
      </c>
      <c r="G195" s="29">
        <f>E195/D195*100</f>
        <v>100</v>
      </c>
      <c r="H195" s="39">
        <f t="shared" ref="H195:I195" si="150">H196+H202+H206</f>
        <v>91200</v>
      </c>
      <c r="I195" s="39">
        <f t="shared" si="150"/>
        <v>91018.250000000015</v>
      </c>
      <c r="J195" s="29">
        <f t="shared" si="107"/>
        <v>-181.74999999998545</v>
      </c>
      <c r="K195" s="29">
        <f t="shared" ref="K195:K219" si="151">I195/H195*100</f>
        <v>99.800712719298261</v>
      </c>
      <c r="L195" s="29">
        <f t="shared" ref="L195:L219" si="152">I195-C195</f>
        <v>-282018.55</v>
      </c>
      <c r="M195" s="29">
        <f t="shared" ref="M195:M215" si="153">I195/C195*100</f>
        <v>24.399268383172927</v>
      </c>
    </row>
    <row r="196" spans="1:13" s="43" customFormat="1" x14ac:dyDescent="0.25">
      <c r="A196" s="83" t="s">
        <v>130</v>
      </c>
      <c r="B196" s="71" t="s">
        <v>326</v>
      </c>
      <c r="C196" s="39"/>
      <c r="D196" s="39">
        <f>D197</f>
        <v>79700</v>
      </c>
      <c r="E196" s="39">
        <f>E197</f>
        <v>79700</v>
      </c>
      <c r="F196" s="29">
        <f t="shared" ref="F196:F198" si="154">E196-D196</f>
        <v>0</v>
      </c>
      <c r="G196" s="29">
        <f t="shared" ref="G196:G198" si="155">E196/D196*100</f>
        <v>100</v>
      </c>
      <c r="H196" s="39">
        <f t="shared" ref="H196:I197" si="156">H197</f>
        <v>79700</v>
      </c>
      <c r="I196" s="39">
        <f t="shared" si="156"/>
        <v>79627.23000000001</v>
      </c>
      <c r="J196" s="29">
        <f t="shared" ref="J196:J206" si="157">I196-H196</f>
        <v>-72.769999999989523</v>
      </c>
      <c r="K196" s="29">
        <f t="shared" ref="K196:K206" si="158">I196/H196*100</f>
        <v>99.908695106649944</v>
      </c>
      <c r="L196" s="29"/>
      <c r="M196" s="29"/>
    </row>
    <row r="197" spans="1:13" x14ac:dyDescent="0.25">
      <c r="A197" s="69" t="s">
        <v>131</v>
      </c>
      <c r="B197" s="46" t="s">
        <v>327</v>
      </c>
      <c r="C197" s="41"/>
      <c r="D197" s="41">
        <f>D198</f>
        <v>79700</v>
      </c>
      <c r="E197" s="41">
        <f>E198</f>
        <v>79700</v>
      </c>
      <c r="F197" s="32">
        <f t="shared" si="154"/>
        <v>0</v>
      </c>
      <c r="G197" s="32">
        <f t="shared" si="155"/>
        <v>100</v>
      </c>
      <c r="H197" s="41">
        <f t="shared" si="156"/>
        <v>79700</v>
      </c>
      <c r="I197" s="41">
        <f t="shared" si="156"/>
        <v>79627.23000000001</v>
      </c>
      <c r="J197" s="32">
        <f t="shared" si="157"/>
        <v>-72.769999999989523</v>
      </c>
      <c r="K197" s="32">
        <f t="shared" si="158"/>
        <v>99.908695106649944</v>
      </c>
      <c r="L197" s="32"/>
      <c r="M197" s="29"/>
    </row>
    <row r="198" spans="1:13" s="58" customFormat="1" ht="31.5" x14ac:dyDescent="0.25">
      <c r="A198" s="45" t="s">
        <v>103</v>
      </c>
      <c r="B198" s="46" t="s">
        <v>328</v>
      </c>
      <c r="C198" s="36"/>
      <c r="D198" s="41">
        <v>79700</v>
      </c>
      <c r="E198" s="41">
        <f>E199+E201+E200</f>
        <v>79700</v>
      </c>
      <c r="F198" s="32">
        <f t="shared" si="154"/>
        <v>0</v>
      </c>
      <c r="G198" s="32">
        <f t="shared" si="155"/>
        <v>100</v>
      </c>
      <c r="H198" s="41">
        <f t="shared" ref="H198:I198" si="159">H199+H201+H200</f>
        <v>79700</v>
      </c>
      <c r="I198" s="41">
        <f t="shared" si="159"/>
        <v>79627.23000000001</v>
      </c>
      <c r="J198" s="32">
        <f t="shared" si="157"/>
        <v>-72.769999999989523</v>
      </c>
      <c r="K198" s="32">
        <f t="shared" si="158"/>
        <v>99.908695106649944</v>
      </c>
      <c r="L198" s="35"/>
      <c r="M198" s="37"/>
    </row>
    <row r="199" spans="1:13" s="58" customFormat="1" x14ac:dyDescent="0.25">
      <c r="A199" s="57" t="s">
        <v>25</v>
      </c>
      <c r="B199" s="60" t="s">
        <v>329</v>
      </c>
      <c r="C199" s="36"/>
      <c r="D199" s="36"/>
      <c r="E199" s="36">
        <v>41200</v>
      </c>
      <c r="F199" s="35" t="s">
        <v>10</v>
      </c>
      <c r="G199" s="35" t="s">
        <v>10</v>
      </c>
      <c r="H199" s="36">
        <v>41200</v>
      </c>
      <c r="I199" s="36">
        <v>41157.230000000003</v>
      </c>
      <c r="J199" s="35">
        <f t="shared" si="157"/>
        <v>-42.769999999996799</v>
      </c>
      <c r="K199" s="35">
        <f t="shared" si="158"/>
        <v>99.896189320388359</v>
      </c>
      <c r="L199" s="35"/>
      <c r="M199" s="37"/>
    </row>
    <row r="200" spans="1:13" s="58" customFormat="1" x14ac:dyDescent="0.25">
      <c r="A200" s="57" t="s">
        <v>51</v>
      </c>
      <c r="B200" s="60" t="s">
        <v>352</v>
      </c>
      <c r="C200" s="36"/>
      <c r="D200" s="36"/>
      <c r="E200" s="36">
        <v>32500</v>
      </c>
      <c r="F200" s="35" t="s">
        <v>10</v>
      </c>
      <c r="G200" s="35" t="s">
        <v>10</v>
      </c>
      <c r="H200" s="36">
        <v>32500</v>
      </c>
      <c r="I200" s="36">
        <v>32470</v>
      </c>
      <c r="J200" s="35">
        <f t="shared" si="157"/>
        <v>-30</v>
      </c>
      <c r="K200" s="35">
        <f t="shared" si="158"/>
        <v>99.907692307692315</v>
      </c>
      <c r="L200" s="35"/>
      <c r="M200" s="37"/>
    </row>
    <row r="201" spans="1:13" s="58" customFormat="1" ht="18" x14ac:dyDescent="0.25">
      <c r="A201" s="57" t="s">
        <v>16</v>
      </c>
      <c r="B201" s="60" t="s">
        <v>330</v>
      </c>
      <c r="C201" s="36"/>
      <c r="D201" s="36"/>
      <c r="E201" s="36">
        <v>6000</v>
      </c>
      <c r="F201" s="35" t="s">
        <v>10</v>
      </c>
      <c r="G201" s="35" t="s">
        <v>10</v>
      </c>
      <c r="H201" s="36">
        <v>6000</v>
      </c>
      <c r="I201" s="36">
        <v>6000</v>
      </c>
      <c r="J201" s="35">
        <f t="shared" si="157"/>
        <v>0</v>
      </c>
      <c r="K201" s="35">
        <f t="shared" si="158"/>
        <v>100</v>
      </c>
      <c r="L201" s="35"/>
      <c r="M201" s="37"/>
    </row>
    <row r="202" spans="1:13" s="43" customFormat="1" ht="21" x14ac:dyDescent="0.25">
      <c r="A202" s="84" t="s">
        <v>26</v>
      </c>
      <c r="B202" s="71" t="s">
        <v>331</v>
      </c>
      <c r="C202" s="39"/>
      <c r="D202" s="39">
        <f>D203</f>
        <v>2700</v>
      </c>
      <c r="E202" s="39">
        <f>E203</f>
        <v>2700</v>
      </c>
      <c r="F202" s="29">
        <f t="shared" ref="F202:F204" si="160">E202-D202</f>
        <v>0</v>
      </c>
      <c r="G202" s="29">
        <f t="shared" ref="G202:G204" si="161">E202/D202*100</f>
        <v>100</v>
      </c>
      <c r="H202" s="39">
        <f t="shared" ref="H202:I204" si="162">H203</f>
        <v>2700</v>
      </c>
      <c r="I202" s="39">
        <f t="shared" si="162"/>
        <v>2605</v>
      </c>
      <c r="J202" s="29">
        <f t="shared" si="157"/>
        <v>-95</v>
      </c>
      <c r="K202" s="29">
        <f t="shared" si="158"/>
        <v>96.481481481481481</v>
      </c>
      <c r="L202" s="29"/>
      <c r="M202" s="29"/>
    </row>
    <row r="203" spans="1:13" ht="22.5" x14ac:dyDescent="0.25">
      <c r="A203" s="47" t="s">
        <v>90</v>
      </c>
      <c r="B203" s="13" t="s">
        <v>332</v>
      </c>
      <c r="C203" s="41"/>
      <c r="D203" s="41">
        <f>D204</f>
        <v>2700</v>
      </c>
      <c r="E203" s="41">
        <f>E204</f>
        <v>2700</v>
      </c>
      <c r="F203" s="32">
        <f t="shared" si="160"/>
        <v>0</v>
      </c>
      <c r="G203" s="32">
        <f t="shared" si="161"/>
        <v>100</v>
      </c>
      <c r="H203" s="41">
        <f t="shared" si="162"/>
        <v>2700</v>
      </c>
      <c r="I203" s="41">
        <f t="shared" si="162"/>
        <v>2605</v>
      </c>
      <c r="J203" s="32">
        <f t="shared" si="157"/>
        <v>-95</v>
      </c>
      <c r="K203" s="32">
        <f t="shared" si="158"/>
        <v>96.481481481481481</v>
      </c>
      <c r="L203" s="32"/>
      <c r="M203" s="29"/>
    </row>
    <row r="204" spans="1:13" ht="21.75" x14ac:dyDescent="0.25">
      <c r="A204" s="9" t="s">
        <v>50</v>
      </c>
      <c r="B204" s="13" t="s">
        <v>333</v>
      </c>
      <c r="C204" s="41"/>
      <c r="D204" s="41">
        <v>2700</v>
      </c>
      <c r="E204" s="41">
        <f>E205</f>
        <v>2700</v>
      </c>
      <c r="F204" s="32">
        <f t="shared" si="160"/>
        <v>0</v>
      </c>
      <c r="G204" s="32">
        <f t="shared" si="161"/>
        <v>100</v>
      </c>
      <c r="H204" s="41">
        <f t="shared" si="162"/>
        <v>2700</v>
      </c>
      <c r="I204" s="41">
        <f t="shared" si="162"/>
        <v>2605</v>
      </c>
      <c r="J204" s="32">
        <f t="shared" si="157"/>
        <v>-95</v>
      </c>
      <c r="K204" s="32">
        <f t="shared" si="158"/>
        <v>96.481481481481481</v>
      </c>
      <c r="L204" s="32"/>
      <c r="M204" s="29"/>
    </row>
    <row r="205" spans="1:13" s="58" customFormat="1" ht="19.5" x14ac:dyDescent="0.25">
      <c r="A205" s="19" t="s">
        <v>97</v>
      </c>
      <c r="B205" s="14" t="s">
        <v>334</v>
      </c>
      <c r="C205" s="36"/>
      <c r="D205" s="36"/>
      <c r="E205" s="36">
        <v>2700</v>
      </c>
      <c r="F205" s="35" t="s">
        <v>10</v>
      </c>
      <c r="G205" s="35" t="s">
        <v>10</v>
      </c>
      <c r="H205" s="36">
        <v>2700</v>
      </c>
      <c r="I205" s="36">
        <v>2605</v>
      </c>
      <c r="J205" s="35">
        <f t="shared" si="157"/>
        <v>-95</v>
      </c>
      <c r="K205" s="35">
        <f t="shared" si="158"/>
        <v>96.481481481481481</v>
      </c>
      <c r="L205" s="35"/>
      <c r="M205" s="37"/>
    </row>
    <row r="206" spans="1:13" s="43" customFormat="1" ht="31.5" x14ac:dyDescent="0.25">
      <c r="A206" s="85" t="s">
        <v>91</v>
      </c>
      <c r="B206" s="11" t="s">
        <v>335</v>
      </c>
      <c r="C206" s="39"/>
      <c r="D206" s="39">
        <f>D207+D211</f>
        <v>8800</v>
      </c>
      <c r="E206" s="39">
        <f>E207+E211</f>
        <v>8800</v>
      </c>
      <c r="F206" s="29">
        <f t="shared" ref="F206:F208" si="163">E206-D206</f>
        <v>0</v>
      </c>
      <c r="G206" s="29">
        <f t="shared" ref="G206:G208" si="164">E206/D206*100</f>
        <v>100</v>
      </c>
      <c r="H206" s="39">
        <f t="shared" ref="H206:I206" si="165">H207+H211</f>
        <v>8800</v>
      </c>
      <c r="I206" s="39">
        <f t="shared" si="165"/>
        <v>8786.02</v>
      </c>
      <c r="J206" s="32">
        <f t="shared" si="157"/>
        <v>-13.979999999999563</v>
      </c>
      <c r="K206" s="32">
        <f t="shared" si="158"/>
        <v>99.84113636363638</v>
      </c>
      <c r="L206" s="29"/>
      <c r="M206" s="29"/>
    </row>
    <row r="207" spans="1:13" s="44" customFormat="1" ht="22.5" x14ac:dyDescent="0.25">
      <c r="A207" s="53" t="s">
        <v>92</v>
      </c>
      <c r="B207" s="13" t="s">
        <v>336</v>
      </c>
      <c r="C207" s="41"/>
      <c r="D207" s="41">
        <f>D208</f>
        <v>0</v>
      </c>
      <c r="E207" s="41">
        <f>E208</f>
        <v>0</v>
      </c>
      <c r="F207" s="32">
        <f t="shared" si="163"/>
        <v>0</v>
      </c>
      <c r="G207" s="32"/>
      <c r="H207" s="41">
        <f t="shared" ref="H207:I207" si="166">H208</f>
        <v>0</v>
      </c>
      <c r="I207" s="41">
        <f t="shared" si="166"/>
        <v>0</v>
      </c>
      <c r="J207" s="32"/>
      <c r="K207" s="32"/>
      <c r="L207" s="32"/>
      <c r="M207" s="32"/>
    </row>
    <row r="208" spans="1:13" ht="21.75" x14ac:dyDescent="0.25">
      <c r="A208" s="9" t="s">
        <v>50</v>
      </c>
      <c r="B208" s="13" t="s">
        <v>337</v>
      </c>
      <c r="C208" s="41"/>
      <c r="D208" s="41">
        <v>0</v>
      </c>
      <c r="E208" s="41">
        <f>E209+E210</f>
        <v>0</v>
      </c>
      <c r="F208" s="32">
        <f t="shared" si="163"/>
        <v>0</v>
      </c>
      <c r="G208" s="32"/>
      <c r="H208" s="41">
        <f t="shared" ref="H208:I208" si="167">H209+H210</f>
        <v>0</v>
      </c>
      <c r="I208" s="41">
        <f t="shared" si="167"/>
        <v>0</v>
      </c>
      <c r="J208" s="32"/>
      <c r="K208" s="32"/>
      <c r="L208" s="32"/>
      <c r="M208" s="29"/>
    </row>
    <row r="209" spans="1:13" s="58" customFormat="1" x14ac:dyDescent="0.25">
      <c r="A209" s="19" t="s">
        <v>15</v>
      </c>
      <c r="B209" s="14" t="s">
        <v>338</v>
      </c>
      <c r="C209" s="36"/>
      <c r="D209" s="36"/>
      <c r="E209" s="36"/>
      <c r="F209" s="35"/>
      <c r="G209" s="35"/>
      <c r="H209" s="36"/>
      <c r="I209" s="36"/>
      <c r="J209" s="35"/>
      <c r="K209" s="35"/>
      <c r="L209" s="35"/>
      <c r="M209" s="37"/>
    </row>
    <row r="210" spans="1:13" s="58" customFormat="1" x14ac:dyDescent="0.25">
      <c r="A210" s="19" t="s">
        <v>51</v>
      </c>
      <c r="B210" s="14" t="s">
        <v>339</v>
      </c>
      <c r="C210" s="36"/>
      <c r="D210" s="36"/>
      <c r="E210" s="36"/>
      <c r="F210" s="35"/>
      <c r="G210" s="35"/>
      <c r="H210" s="36"/>
      <c r="I210" s="36"/>
      <c r="J210" s="35"/>
      <c r="K210" s="35"/>
      <c r="L210" s="35"/>
      <c r="M210" s="37"/>
    </row>
    <row r="211" spans="1:13" s="44" customFormat="1" ht="22.5" x14ac:dyDescent="0.25">
      <c r="A211" s="47" t="s">
        <v>93</v>
      </c>
      <c r="B211" s="13" t="s">
        <v>340</v>
      </c>
      <c r="C211" s="41"/>
      <c r="D211" s="41">
        <f>D212</f>
        <v>8800</v>
      </c>
      <c r="E211" s="41">
        <f>E212</f>
        <v>8800</v>
      </c>
      <c r="F211" s="32">
        <f t="shared" ref="F211:F212" si="168">E211-D211</f>
        <v>0</v>
      </c>
      <c r="G211" s="32">
        <f t="shared" ref="G211:G212" si="169">E211/D211*100</f>
        <v>100</v>
      </c>
      <c r="H211" s="41">
        <f t="shared" ref="H211:I211" si="170">H212</f>
        <v>8800</v>
      </c>
      <c r="I211" s="41">
        <f t="shared" si="170"/>
        <v>8786.02</v>
      </c>
      <c r="J211" s="32">
        <f t="shared" ref="J211:J213" si="171">I211-H211</f>
        <v>-13.979999999999563</v>
      </c>
      <c r="K211" s="32">
        <f t="shared" ref="K211:K213" si="172">I211/H211*100</f>
        <v>99.84113636363638</v>
      </c>
      <c r="L211" s="32"/>
      <c r="M211" s="32"/>
    </row>
    <row r="212" spans="1:13" s="44" customFormat="1" ht="21.75" x14ac:dyDescent="0.25">
      <c r="A212" s="9" t="s">
        <v>50</v>
      </c>
      <c r="B212" s="13" t="s">
        <v>341</v>
      </c>
      <c r="C212" s="40"/>
      <c r="D212" s="40">
        <v>8800</v>
      </c>
      <c r="E212" s="40">
        <f>E213+E214</f>
        <v>8800</v>
      </c>
      <c r="F212" s="32">
        <f t="shared" si="168"/>
        <v>0</v>
      </c>
      <c r="G212" s="32">
        <f t="shared" si="169"/>
        <v>100</v>
      </c>
      <c r="H212" s="40">
        <f t="shared" ref="H212:I212" si="173">H213+H214</f>
        <v>8800</v>
      </c>
      <c r="I212" s="40">
        <f t="shared" si="173"/>
        <v>8786.02</v>
      </c>
      <c r="J212" s="32">
        <f t="shared" si="171"/>
        <v>-13.979999999999563</v>
      </c>
      <c r="K212" s="32">
        <f t="shared" si="172"/>
        <v>99.84113636363638</v>
      </c>
      <c r="L212" s="29"/>
      <c r="M212" s="29"/>
    </row>
    <row r="213" spans="1:13" s="58" customFormat="1" x14ac:dyDescent="0.25">
      <c r="A213" s="19" t="s">
        <v>51</v>
      </c>
      <c r="B213" s="14" t="s">
        <v>342</v>
      </c>
      <c r="C213" s="33"/>
      <c r="D213" s="33"/>
      <c r="E213" s="33">
        <v>8800</v>
      </c>
      <c r="F213" s="35" t="s">
        <v>10</v>
      </c>
      <c r="G213" s="35" t="s">
        <v>10</v>
      </c>
      <c r="H213" s="33">
        <v>8800</v>
      </c>
      <c r="I213" s="33">
        <v>8786.02</v>
      </c>
      <c r="J213" s="35">
        <f t="shared" si="171"/>
        <v>-13.979999999999563</v>
      </c>
      <c r="K213" s="35">
        <f t="shared" si="172"/>
        <v>99.84113636363638</v>
      </c>
      <c r="L213" s="37"/>
      <c r="M213" s="37"/>
    </row>
    <row r="214" spans="1:13" s="58" customFormat="1" ht="19.5" x14ac:dyDescent="0.25">
      <c r="A214" s="19" t="s">
        <v>16</v>
      </c>
      <c r="B214" s="14" t="s">
        <v>343</v>
      </c>
      <c r="C214" s="33"/>
      <c r="D214" s="33"/>
      <c r="E214" s="33"/>
      <c r="F214" s="35"/>
      <c r="G214" s="35"/>
      <c r="H214" s="33"/>
      <c r="I214" s="33"/>
      <c r="J214" s="35"/>
      <c r="K214" s="35"/>
      <c r="L214" s="37"/>
      <c r="M214" s="37"/>
    </row>
    <row r="215" spans="1:13" x14ac:dyDescent="0.25">
      <c r="A215" s="1" t="s">
        <v>30</v>
      </c>
      <c r="B215" s="11" t="s">
        <v>344</v>
      </c>
      <c r="C215" s="39">
        <f>C216</f>
        <v>60760</v>
      </c>
      <c r="D215" s="39">
        <f>D217</f>
        <v>66067</v>
      </c>
      <c r="E215" s="39">
        <f>E217</f>
        <v>66067</v>
      </c>
      <c r="F215" s="29">
        <f t="shared" ref="F215:F217" si="174">E215-D215</f>
        <v>0</v>
      </c>
      <c r="G215" s="29">
        <f t="shared" ref="G215:G217" si="175">E215/D215*100</f>
        <v>100</v>
      </c>
      <c r="H215" s="39">
        <f>H217</f>
        <v>66067</v>
      </c>
      <c r="I215" s="39">
        <f>I217</f>
        <v>66067</v>
      </c>
      <c r="J215" s="29">
        <f t="shared" si="107"/>
        <v>0</v>
      </c>
      <c r="K215" s="29">
        <f t="shared" si="151"/>
        <v>100</v>
      </c>
      <c r="L215" s="29">
        <f t="shared" si="152"/>
        <v>5307</v>
      </c>
      <c r="M215" s="29">
        <f t="shared" si="153"/>
        <v>108.73436471362739</v>
      </c>
    </row>
    <row r="216" spans="1:13" x14ac:dyDescent="0.25">
      <c r="A216" s="59" t="s">
        <v>94</v>
      </c>
      <c r="B216" s="11" t="s">
        <v>345</v>
      </c>
      <c r="C216" s="39">
        <v>60760</v>
      </c>
      <c r="D216" s="39">
        <f>D217</f>
        <v>66067</v>
      </c>
      <c r="E216" s="39">
        <f>E217</f>
        <v>66067</v>
      </c>
      <c r="F216" s="29">
        <f t="shared" ref="F216" si="176">E216-D216</f>
        <v>0</v>
      </c>
      <c r="G216" s="29">
        <f t="shared" ref="G216" si="177">E216/D216*100</f>
        <v>100</v>
      </c>
      <c r="H216" s="39">
        <f t="shared" ref="H216:I216" si="178">H217</f>
        <v>66067</v>
      </c>
      <c r="I216" s="39">
        <f t="shared" si="178"/>
        <v>66067</v>
      </c>
      <c r="J216" s="29">
        <f t="shared" ref="J216" si="179">I216-H216</f>
        <v>0</v>
      </c>
      <c r="K216" s="29">
        <f t="shared" ref="K216" si="180">I216/H216*100</f>
        <v>100</v>
      </c>
      <c r="L216" s="29">
        <f t="shared" ref="L216" si="181">I216-C216</f>
        <v>5307</v>
      </c>
      <c r="M216" s="29">
        <f t="shared" ref="M216" si="182">I216/C216*100</f>
        <v>108.73436471362739</v>
      </c>
    </row>
    <row r="217" spans="1:13" ht="105.75" x14ac:dyDescent="0.25">
      <c r="A217" s="12" t="s">
        <v>64</v>
      </c>
      <c r="B217" s="13" t="s">
        <v>346</v>
      </c>
      <c r="C217" s="42">
        <f>C218</f>
        <v>0</v>
      </c>
      <c r="D217" s="42">
        <f>D218</f>
        <v>66067</v>
      </c>
      <c r="E217" s="42">
        <f>E218</f>
        <v>66067</v>
      </c>
      <c r="F217" s="32">
        <f t="shared" si="174"/>
        <v>0</v>
      </c>
      <c r="G217" s="32">
        <f t="shared" si="175"/>
        <v>100</v>
      </c>
      <c r="H217" s="42">
        <f t="shared" ref="H217:I217" si="183">H219</f>
        <v>66067</v>
      </c>
      <c r="I217" s="42">
        <f t="shared" si="183"/>
        <v>66067</v>
      </c>
      <c r="J217" s="32">
        <f t="shared" si="107"/>
        <v>0</v>
      </c>
      <c r="K217" s="32">
        <f t="shared" si="151"/>
        <v>100</v>
      </c>
      <c r="L217" s="29">
        <f t="shared" si="152"/>
        <v>66067</v>
      </c>
      <c r="M217" s="29">
        <v>0</v>
      </c>
    </row>
    <row r="218" spans="1:13" x14ac:dyDescent="0.25">
      <c r="A218" s="12" t="s">
        <v>32</v>
      </c>
      <c r="B218" s="13" t="s">
        <v>347</v>
      </c>
      <c r="C218" s="42"/>
      <c r="D218" s="42">
        <v>66067</v>
      </c>
      <c r="E218" s="42">
        <f>E219</f>
        <v>66067</v>
      </c>
      <c r="F218" s="32">
        <f t="shared" ref="F218" si="184">E218-D218</f>
        <v>0</v>
      </c>
      <c r="G218" s="32">
        <f t="shared" ref="G218" si="185">E218/D218*100</f>
        <v>100</v>
      </c>
      <c r="H218" s="42">
        <f t="shared" ref="H218:I218" si="186">H219</f>
        <v>66067</v>
      </c>
      <c r="I218" s="42">
        <f t="shared" si="186"/>
        <v>66067</v>
      </c>
      <c r="J218" s="32">
        <f t="shared" ref="J218" si="187">I218-H218</f>
        <v>0</v>
      </c>
      <c r="K218" s="32">
        <f t="shared" ref="K218" si="188">I218/H218*100</f>
        <v>100</v>
      </c>
      <c r="L218" s="32">
        <f t="shared" ref="L218" si="189">I218-C218</f>
        <v>66067</v>
      </c>
      <c r="M218" s="29"/>
    </row>
    <row r="219" spans="1:13" s="58" customFormat="1" ht="24" customHeight="1" x14ac:dyDescent="0.25">
      <c r="A219" s="10" t="s">
        <v>100</v>
      </c>
      <c r="B219" s="14" t="s">
        <v>348</v>
      </c>
      <c r="C219" s="66"/>
      <c r="D219" s="66"/>
      <c r="E219" s="66">
        <v>66067</v>
      </c>
      <c r="F219" s="35">
        <v>0</v>
      </c>
      <c r="G219" s="35">
        <v>0</v>
      </c>
      <c r="H219" s="66">
        <v>66067</v>
      </c>
      <c r="I219" s="66">
        <v>66067</v>
      </c>
      <c r="J219" s="35">
        <f t="shared" si="107"/>
        <v>0</v>
      </c>
      <c r="K219" s="35">
        <f t="shared" si="151"/>
        <v>100</v>
      </c>
      <c r="L219" s="35">
        <f t="shared" si="152"/>
        <v>66067</v>
      </c>
      <c r="M219" s="37"/>
    </row>
    <row r="221" spans="1:13" x14ac:dyDescent="0.25">
      <c r="A221" s="3" t="s">
        <v>69</v>
      </c>
    </row>
    <row r="222" spans="1:13" x14ac:dyDescent="0.25">
      <c r="A222" s="3" t="s">
        <v>28</v>
      </c>
      <c r="L222" s="3" t="s">
        <v>70</v>
      </c>
    </row>
    <row r="223" spans="1:13" x14ac:dyDescent="0.25">
      <c r="A223" s="3" t="s">
        <v>67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 x14ac:dyDescent="0.25">
      <c r="A224" s="3" t="s">
        <v>28</v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 t="s">
        <v>29</v>
      </c>
      <c r="M224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2015-03-05T05:51:57Z</dcterms:modified>
</cp:coreProperties>
</file>