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</sheets>
  <calcPr calcId="145621"/>
</workbook>
</file>

<file path=xl/calcChain.xml><?xml version="1.0" encoding="utf-8"?>
<calcChain xmlns="http://schemas.openxmlformats.org/spreadsheetml/2006/main">
  <c r="I33" i="1" l="1"/>
  <c r="H33" i="1"/>
  <c r="K104" i="1"/>
  <c r="J104" i="1"/>
  <c r="H103" i="1"/>
  <c r="K103" i="1" s="1"/>
  <c r="I80" i="1"/>
  <c r="I79" i="1" s="1"/>
  <c r="H80" i="1"/>
  <c r="H79" i="1" s="1"/>
  <c r="H89" i="1"/>
  <c r="I90" i="1"/>
  <c r="I89" i="1" s="1"/>
  <c r="H90" i="1"/>
  <c r="H61" i="1"/>
  <c r="I64" i="1"/>
  <c r="I61" i="1" s="1"/>
  <c r="H64" i="1"/>
  <c r="J37" i="1"/>
  <c r="K37" i="1"/>
  <c r="D109" i="1"/>
  <c r="E103" i="1"/>
  <c r="E102" i="1" s="1"/>
  <c r="E101" i="1" s="1"/>
  <c r="E100" i="1" s="1"/>
  <c r="E99" i="1" s="1"/>
  <c r="E90" i="1"/>
  <c r="E89" i="1" s="1"/>
  <c r="G89" i="1" s="1"/>
  <c r="E64" i="1"/>
  <c r="E61" i="1" s="1"/>
  <c r="E60" i="1" s="1"/>
  <c r="E33" i="1"/>
  <c r="D102" i="1"/>
  <c r="D101" i="1" s="1"/>
  <c r="D100" i="1" s="1"/>
  <c r="D99" i="1" s="1"/>
  <c r="D89" i="1"/>
  <c r="D15" i="1"/>
  <c r="E80" i="1"/>
  <c r="E79" i="1" s="1"/>
  <c r="D83" i="1"/>
  <c r="H102" i="1" l="1"/>
  <c r="J103" i="1"/>
  <c r="F89" i="1"/>
  <c r="G90" i="1"/>
  <c r="F90" i="1"/>
  <c r="D79" i="1"/>
  <c r="D61" i="1"/>
  <c r="D25" i="1"/>
  <c r="K102" i="1" l="1"/>
  <c r="H101" i="1"/>
  <c r="J102" i="1"/>
  <c r="C108" i="1"/>
  <c r="C105" i="1" s="1"/>
  <c r="C92" i="1"/>
  <c r="C67" i="1"/>
  <c r="G15" i="2"/>
  <c r="G14" i="2"/>
  <c r="M39" i="2"/>
  <c r="M38" i="2"/>
  <c r="M37" i="2"/>
  <c r="M36" i="2"/>
  <c r="M35" i="2"/>
  <c r="M34" i="2"/>
  <c r="M33" i="2"/>
  <c r="M32" i="2"/>
  <c r="M31" i="2"/>
  <c r="M30" i="2"/>
  <c r="M29" i="2"/>
  <c r="M28" i="2"/>
  <c r="M23" i="2"/>
  <c r="M22" i="2"/>
  <c r="M21" i="2"/>
  <c r="M20" i="2"/>
  <c r="M19" i="2"/>
  <c r="M18" i="2"/>
  <c r="M17" i="2"/>
  <c r="M16" i="2"/>
  <c r="M13" i="2"/>
  <c r="M12" i="2"/>
  <c r="M11" i="2"/>
  <c r="L39" i="2"/>
  <c r="L38" i="2"/>
  <c r="L37" i="2"/>
  <c r="L36" i="2"/>
  <c r="L35" i="2"/>
  <c r="L34" i="2"/>
  <c r="L33" i="2"/>
  <c r="L32" i="2"/>
  <c r="L31" i="2"/>
  <c r="L30" i="2"/>
  <c r="L29" i="2"/>
  <c r="L28" i="2"/>
  <c r="L23" i="2"/>
  <c r="L22" i="2"/>
  <c r="L21" i="2"/>
  <c r="L20" i="2"/>
  <c r="L19" i="2"/>
  <c r="L18" i="2"/>
  <c r="L17" i="2"/>
  <c r="L16" i="2"/>
  <c r="L13" i="2"/>
  <c r="L12" i="2"/>
  <c r="L11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I15" i="2"/>
  <c r="I14" i="2"/>
  <c r="J15" i="2"/>
  <c r="J14" i="2"/>
  <c r="H14" i="2"/>
  <c r="F14" i="2"/>
  <c r="E14" i="2"/>
  <c r="J101" i="1" l="1"/>
  <c r="H100" i="1"/>
  <c r="K101" i="1"/>
  <c r="C10" i="1"/>
  <c r="C12" i="1" s="1"/>
  <c r="M26" i="2"/>
  <c r="K26" i="2"/>
  <c r="L26" i="2"/>
  <c r="L27" i="2"/>
  <c r="M27" i="2"/>
  <c r="J100" i="1" l="1"/>
  <c r="K100" i="1"/>
  <c r="H99" i="1"/>
  <c r="D39" i="2"/>
  <c r="D38" i="2"/>
  <c r="D37" i="2"/>
  <c r="D36" i="2"/>
  <c r="D35" i="2"/>
  <c r="D34" i="2"/>
  <c r="D33" i="2"/>
  <c r="D32" i="2"/>
  <c r="D31" i="2" s="1"/>
  <c r="D30" i="2"/>
  <c r="D29" i="2"/>
  <c r="D28" i="2"/>
  <c r="D27" i="2"/>
  <c r="D26" i="2"/>
  <c r="D25" i="2" s="1"/>
  <c r="D24" i="2"/>
  <c r="D23" i="2"/>
  <c r="D22" i="2"/>
  <c r="D21" i="2"/>
  <c r="D20" i="2"/>
  <c r="D19" i="2"/>
  <c r="D18" i="2"/>
  <c r="D17" i="2"/>
  <c r="D16" i="2"/>
  <c r="D13" i="2"/>
  <c r="D12" i="2"/>
  <c r="D11" i="2"/>
  <c r="D10" i="2"/>
  <c r="C38" i="2"/>
  <c r="C35" i="2"/>
  <c r="C33" i="2"/>
  <c r="C31" i="2"/>
  <c r="C30" i="2" s="1"/>
  <c r="C29" i="2" s="1"/>
  <c r="C28" i="2" s="1"/>
  <c r="C25" i="2"/>
  <c r="C24" i="2" s="1"/>
  <c r="C22" i="2"/>
  <c r="C18" i="2"/>
  <c r="C16" i="2"/>
  <c r="C12" i="2"/>
  <c r="C11" i="2"/>
  <c r="K99" i="1" l="1"/>
  <c r="J99" i="1"/>
  <c r="C10" i="2"/>
  <c r="C40" i="2" s="1"/>
  <c r="K97" i="1"/>
  <c r="J97" i="1"/>
  <c r="J88" i="1"/>
  <c r="K88" i="1"/>
  <c r="J81" i="1"/>
  <c r="K81" i="1"/>
  <c r="I113" i="1"/>
  <c r="I112" i="1" s="1"/>
  <c r="H113" i="1"/>
  <c r="H112" i="1" s="1"/>
  <c r="I96" i="1"/>
  <c r="H96" i="1"/>
  <c r="I87" i="1"/>
  <c r="H87" i="1"/>
  <c r="H86" i="1" s="1"/>
  <c r="E87" i="1"/>
  <c r="G87" i="1" s="1"/>
  <c r="E113" i="1"/>
  <c r="E112" i="1" s="1"/>
  <c r="E110" i="1"/>
  <c r="E109" i="1" s="1"/>
  <c r="E96" i="1"/>
  <c r="E40" i="1"/>
  <c r="E38" i="1"/>
  <c r="D86" i="1"/>
  <c r="J114" i="1"/>
  <c r="K114" i="1"/>
  <c r="G113" i="1"/>
  <c r="J32" i="1"/>
  <c r="K32" i="1"/>
  <c r="J34" i="1"/>
  <c r="K34" i="1"/>
  <c r="J35" i="1"/>
  <c r="K35" i="1"/>
  <c r="J36" i="1"/>
  <c r="K36" i="1"/>
  <c r="J39" i="1"/>
  <c r="K39" i="1"/>
  <c r="J27" i="1"/>
  <c r="K27" i="1"/>
  <c r="J28" i="1"/>
  <c r="K28" i="1"/>
  <c r="J29" i="1"/>
  <c r="K29" i="1"/>
  <c r="I40" i="1"/>
  <c r="I38" i="1"/>
  <c r="H38" i="1"/>
  <c r="I30" i="1"/>
  <c r="H30" i="1"/>
  <c r="I26" i="1"/>
  <c r="H26" i="1"/>
  <c r="I110" i="1"/>
  <c r="H110" i="1"/>
  <c r="F33" i="1"/>
  <c r="E30" i="1"/>
  <c r="E26" i="1"/>
  <c r="D112" i="1"/>
  <c r="D21" i="1"/>
  <c r="D20" i="1" s="1"/>
  <c r="J23" i="2"/>
  <c r="I108" i="1" l="1"/>
  <c r="I107" i="1" s="1"/>
  <c r="I109" i="1"/>
  <c r="J109" i="1" s="1"/>
  <c r="H108" i="1"/>
  <c r="H107" i="1" s="1"/>
  <c r="H109" i="1"/>
  <c r="F109" i="1"/>
  <c r="G109" i="1"/>
  <c r="H25" i="1"/>
  <c r="I25" i="1"/>
  <c r="F38" i="1"/>
  <c r="E25" i="1"/>
  <c r="G26" i="1"/>
  <c r="J26" i="1"/>
  <c r="J41" i="1"/>
  <c r="H40" i="1"/>
  <c r="K40" i="1" s="1"/>
  <c r="G112" i="1"/>
  <c r="F113" i="1"/>
  <c r="K87" i="1"/>
  <c r="E86" i="1"/>
  <c r="K41" i="1"/>
  <c r="I86" i="1"/>
  <c r="F87" i="1"/>
  <c r="J87" i="1"/>
  <c r="J33" i="1"/>
  <c r="F40" i="1"/>
  <c r="G40" i="1"/>
  <c r="G38" i="1"/>
  <c r="F112" i="1"/>
  <c r="J38" i="1"/>
  <c r="K112" i="1"/>
  <c r="J112" i="1"/>
  <c r="K113" i="1"/>
  <c r="J113" i="1"/>
  <c r="J40" i="1"/>
  <c r="K38" i="1"/>
  <c r="K33" i="1"/>
  <c r="G33" i="1"/>
  <c r="K26" i="1"/>
  <c r="F26" i="1"/>
  <c r="H18" i="2"/>
  <c r="F18" i="2"/>
  <c r="E18" i="2"/>
  <c r="H25" i="2"/>
  <c r="F25" i="2"/>
  <c r="E25" i="2"/>
  <c r="G34" i="2"/>
  <c r="H33" i="2"/>
  <c r="F33" i="2"/>
  <c r="G23" i="2"/>
  <c r="H22" i="2"/>
  <c r="E33" i="2"/>
  <c r="F22" i="2"/>
  <c r="E22" i="2"/>
  <c r="F31" i="2"/>
  <c r="E12" i="2"/>
  <c r="J98" i="1"/>
  <c r="K98" i="1"/>
  <c r="M107" i="1" l="1"/>
  <c r="L107" i="1"/>
  <c r="M25" i="2"/>
  <c r="L25" i="2"/>
  <c r="K25" i="2"/>
  <c r="K86" i="1"/>
  <c r="J86" i="1"/>
  <c r="G86" i="1"/>
  <c r="F86" i="1"/>
  <c r="I95" i="1"/>
  <c r="I94" i="1" s="1"/>
  <c r="H95" i="1"/>
  <c r="H94" i="1" s="1"/>
  <c r="H92" i="1" s="1"/>
  <c r="M94" i="1" l="1"/>
  <c r="L94" i="1"/>
  <c r="J94" i="1"/>
  <c r="K94" i="1"/>
  <c r="I92" i="1"/>
  <c r="E95" i="1"/>
  <c r="E94" i="1" s="1"/>
  <c r="E92" i="1" s="1"/>
  <c r="D95" i="1"/>
  <c r="D94" i="1" s="1"/>
  <c r="D92" i="1" s="1"/>
  <c r="D71" i="1"/>
  <c r="M92" i="1" l="1"/>
  <c r="L92" i="1"/>
  <c r="F94" i="1"/>
  <c r="G94" i="1"/>
  <c r="H16" i="2"/>
  <c r="E16" i="2"/>
  <c r="E11" i="2" s="1"/>
  <c r="F35" i="2"/>
  <c r="F16" i="2"/>
  <c r="E35" i="2"/>
  <c r="G27" i="2"/>
  <c r="J27" i="2"/>
  <c r="G22" i="2"/>
  <c r="J33" i="2" l="1"/>
  <c r="H35" i="2" l="1"/>
  <c r="H12" i="2"/>
  <c r="H11" i="2" s="1"/>
  <c r="F38" i="2"/>
  <c r="G33" i="2"/>
  <c r="E38" i="2"/>
  <c r="J85" i="1"/>
  <c r="K85" i="1"/>
  <c r="J78" i="1"/>
  <c r="K78" i="1"/>
  <c r="I84" i="1"/>
  <c r="I83" i="1" s="1"/>
  <c r="H84" i="1"/>
  <c r="H83" i="1" s="1"/>
  <c r="I77" i="1"/>
  <c r="I76" i="1" s="1"/>
  <c r="I75" i="1" s="1"/>
  <c r="H77" i="1"/>
  <c r="H76" i="1" s="1"/>
  <c r="H75" i="1" s="1"/>
  <c r="E84" i="1"/>
  <c r="E83" i="1" s="1"/>
  <c r="E77" i="1"/>
  <c r="E76" i="1" s="1"/>
  <c r="E75" i="1" s="1"/>
  <c r="E74" i="1" s="1"/>
  <c r="D76" i="1"/>
  <c r="D75" i="1" s="1"/>
  <c r="D74" i="1" s="1"/>
  <c r="G37" i="2"/>
  <c r="J37" i="2"/>
  <c r="J17" i="2"/>
  <c r="H38" i="2"/>
  <c r="G17" i="2"/>
  <c r="J120" i="1"/>
  <c r="K120" i="1"/>
  <c r="J17" i="1"/>
  <c r="K17" i="1"/>
  <c r="J18" i="1"/>
  <c r="K18" i="1"/>
  <c r="I57" i="1"/>
  <c r="H57" i="1"/>
  <c r="I72" i="1"/>
  <c r="I71" i="1" s="1"/>
  <c r="H72" i="1"/>
  <c r="H71" i="1" s="1"/>
  <c r="I119" i="1"/>
  <c r="H119" i="1"/>
  <c r="M57" i="1" l="1"/>
  <c r="L57" i="1"/>
  <c r="I74" i="1"/>
  <c r="J83" i="1"/>
  <c r="K83" i="1"/>
  <c r="H74" i="1"/>
  <c r="G75" i="1"/>
  <c r="F75" i="1"/>
  <c r="J75" i="1"/>
  <c r="K75" i="1"/>
  <c r="I105" i="1"/>
  <c r="H105" i="1"/>
  <c r="F84" i="1"/>
  <c r="E57" i="1"/>
  <c r="E59" i="1"/>
  <c r="F77" i="1"/>
  <c r="G76" i="1"/>
  <c r="J84" i="1"/>
  <c r="F76" i="1"/>
  <c r="K84" i="1"/>
  <c r="J76" i="1"/>
  <c r="K76" i="1"/>
  <c r="J77" i="1"/>
  <c r="K77" i="1"/>
  <c r="G84" i="1"/>
  <c r="G77" i="1"/>
  <c r="G16" i="2"/>
  <c r="J16" i="2"/>
  <c r="K96" i="1"/>
  <c r="J96" i="1"/>
  <c r="E119" i="1"/>
  <c r="E72" i="1"/>
  <c r="D70" i="1"/>
  <c r="J32" i="2"/>
  <c r="J39" i="2"/>
  <c r="G39" i="2"/>
  <c r="G36" i="2"/>
  <c r="G32" i="2"/>
  <c r="F24" i="2"/>
  <c r="H30" i="2"/>
  <c r="H29" i="2" s="1"/>
  <c r="H28" i="2" s="1"/>
  <c r="F30" i="2"/>
  <c r="F29" i="2" s="1"/>
  <c r="E30" i="2"/>
  <c r="E29" i="2" s="1"/>
  <c r="E28" i="2" s="1"/>
  <c r="J31" i="1"/>
  <c r="K111" i="1"/>
  <c r="J73" i="1"/>
  <c r="K73" i="1"/>
  <c r="J65" i="1"/>
  <c r="K65" i="1"/>
  <c r="J48" i="1"/>
  <c r="K48" i="1"/>
  <c r="J45" i="1"/>
  <c r="K45" i="1"/>
  <c r="H55" i="1"/>
  <c r="H54" i="1" s="1"/>
  <c r="H50" i="1"/>
  <c r="H49" i="1" s="1"/>
  <c r="I47" i="1"/>
  <c r="H47" i="1"/>
  <c r="I44" i="1"/>
  <c r="H44" i="1"/>
  <c r="H43" i="1" s="1"/>
  <c r="H22" i="1"/>
  <c r="H21" i="1" s="1"/>
  <c r="H16" i="1"/>
  <c r="E47" i="1"/>
  <c r="E46" i="1" s="1"/>
  <c r="E44" i="1"/>
  <c r="E43" i="1" s="1"/>
  <c r="E16" i="1"/>
  <c r="D54" i="1"/>
  <c r="E22" i="1"/>
  <c r="E21" i="1" s="1"/>
  <c r="E20" i="1" s="1"/>
  <c r="D43" i="1"/>
  <c r="D46" i="1"/>
  <c r="E50" i="1"/>
  <c r="E49" i="1" s="1"/>
  <c r="E55" i="1"/>
  <c r="E54" i="1" s="1"/>
  <c r="E53" i="1" s="1"/>
  <c r="E52" i="1" s="1"/>
  <c r="D60" i="1"/>
  <c r="D59" i="1" s="1"/>
  <c r="H14" i="1" l="1"/>
  <c r="H15" i="1"/>
  <c r="M105" i="1"/>
  <c r="L105" i="1"/>
  <c r="M74" i="1"/>
  <c r="L74" i="1"/>
  <c r="H20" i="1"/>
  <c r="F16" i="1"/>
  <c r="E15" i="1"/>
  <c r="J105" i="1"/>
  <c r="F74" i="1"/>
  <c r="I23" i="2"/>
  <c r="F28" i="2"/>
  <c r="D42" i="1"/>
  <c r="D19" i="1" s="1"/>
  <c r="I34" i="2"/>
  <c r="G22" i="1"/>
  <c r="H53" i="1"/>
  <c r="H52" i="1" s="1"/>
  <c r="E42" i="1"/>
  <c r="E19" i="1" s="1"/>
  <c r="I32" i="2"/>
  <c r="I17" i="2"/>
  <c r="I22" i="2"/>
  <c r="I18" i="2"/>
  <c r="I16" i="2"/>
  <c r="I12" i="2"/>
  <c r="D53" i="1"/>
  <c r="F53" i="1" s="1"/>
  <c r="I36" i="2"/>
  <c r="I37" i="2"/>
  <c r="I33" i="2"/>
  <c r="G72" i="1"/>
  <c r="E71" i="1"/>
  <c r="E70" i="1" s="1"/>
  <c r="G70" i="1" s="1"/>
  <c r="H118" i="1"/>
  <c r="H117" i="1" s="1"/>
  <c r="H115" i="1" s="1"/>
  <c r="F96" i="1"/>
  <c r="G96" i="1"/>
  <c r="G38" i="2"/>
  <c r="J38" i="2"/>
  <c r="E118" i="1"/>
  <c r="E117" i="1" s="1"/>
  <c r="E115" i="1" s="1"/>
  <c r="K80" i="1"/>
  <c r="K72" i="1"/>
  <c r="J72" i="1"/>
  <c r="F72" i="1"/>
  <c r="K62" i="1"/>
  <c r="J119" i="1"/>
  <c r="J80" i="1"/>
  <c r="F80" i="1"/>
  <c r="J62" i="1"/>
  <c r="F50" i="1"/>
  <c r="I118" i="1"/>
  <c r="K119" i="1"/>
  <c r="G16" i="1"/>
  <c r="G50" i="1"/>
  <c r="G80" i="1"/>
  <c r="F55" i="1"/>
  <c r="D57" i="1"/>
  <c r="D14" i="1"/>
  <c r="D52" i="1" l="1"/>
  <c r="G42" i="1"/>
  <c r="F79" i="1"/>
  <c r="G79" i="1"/>
  <c r="F42" i="1"/>
  <c r="G95" i="1"/>
  <c r="F95" i="1"/>
  <c r="I39" i="2"/>
  <c r="I35" i="2"/>
  <c r="I38" i="2"/>
  <c r="I60" i="1"/>
  <c r="I59" i="1" s="1"/>
  <c r="H60" i="1"/>
  <c r="H59" i="1" s="1"/>
  <c r="F71" i="1"/>
  <c r="F70" i="1"/>
  <c r="G71" i="1"/>
  <c r="K61" i="1"/>
  <c r="J61" i="1"/>
  <c r="J79" i="1"/>
  <c r="K79" i="1"/>
  <c r="D118" i="1"/>
  <c r="F119" i="1"/>
  <c r="G119" i="1"/>
  <c r="I117" i="1"/>
  <c r="I115" i="1" s="1"/>
  <c r="K118" i="1"/>
  <c r="J118" i="1"/>
  <c r="J36" i="2"/>
  <c r="J31" i="2"/>
  <c r="J30" i="2"/>
  <c r="J26" i="2"/>
  <c r="J21" i="2"/>
  <c r="J20" i="2"/>
  <c r="J19" i="2"/>
  <c r="J13" i="2"/>
  <c r="M115" i="1" l="1"/>
  <c r="L115" i="1"/>
  <c r="G92" i="1"/>
  <c r="F92" i="1"/>
  <c r="K95" i="1"/>
  <c r="J95" i="1"/>
  <c r="I31" i="2"/>
  <c r="I30" i="2"/>
  <c r="K60" i="1"/>
  <c r="J60" i="1"/>
  <c r="K59" i="1"/>
  <c r="J59" i="1"/>
  <c r="J117" i="1"/>
  <c r="K117" i="1"/>
  <c r="D117" i="1"/>
  <c r="D115" i="1" s="1"/>
  <c r="G118" i="1"/>
  <c r="F118" i="1"/>
  <c r="J35" i="2"/>
  <c r="K92" i="1" l="1"/>
  <c r="J92" i="1"/>
  <c r="F117" i="1"/>
  <c r="G117" i="1"/>
  <c r="K115" i="1"/>
  <c r="J115" i="1"/>
  <c r="F20" i="1"/>
  <c r="G20" i="1"/>
  <c r="G115" i="1" l="1"/>
  <c r="F115" i="1"/>
  <c r="K51" i="1"/>
  <c r="K47" i="1"/>
  <c r="K31" i="1"/>
  <c r="K24" i="1"/>
  <c r="K23" i="1"/>
  <c r="E14" i="1" l="1"/>
  <c r="E13" i="1" s="1"/>
  <c r="E11" i="1" s="1"/>
  <c r="H46" i="1"/>
  <c r="H42" i="1" s="1"/>
  <c r="H19" i="1" s="1"/>
  <c r="H13" i="1"/>
  <c r="E108" i="1"/>
  <c r="E107" i="1" s="1"/>
  <c r="E69" i="1"/>
  <c r="E67" i="1" s="1"/>
  <c r="H11" i="1" l="1"/>
  <c r="E105" i="1"/>
  <c r="E10" i="1" s="1"/>
  <c r="H70" i="1"/>
  <c r="E116" i="1" l="1"/>
  <c r="H69" i="1"/>
  <c r="H67" i="1" l="1"/>
  <c r="H10" i="1" s="1"/>
  <c r="H93" i="1" s="1"/>
  <c r="K110" i="1"/>
  <c r="J111" i="1"/>
  <c r="G110" i="1"/>
  <c r="D108" i="1"/>
  <c r="D107" i="1" s="1"/>
  <c r="D105" i="1" s="1"/>
  <c r="D69" i="1"/>
  <c r="D67" i="1" s="1"/>
  <c r="J56" i="1"/>
  <c r="I55" i="1"/>
  <c r="J51" i="1"/>
  <c r="I50" i="1"/>
  <c r="I49" i="1" s="1"/>
  <c r="K49" i="1" s="1"/>
  <c r="F49" i="1"/>
  <c r="G47" i="1"/>
  <c r="I46" i="1"/>
  <c r="F46" i="1"/>
  <c r="G44" i="1"/>
  <c r="F43" i="1"/>
  <c r="F30" i="1"/>
  <c r="G30" i="1"/>
  <c r="J24" i="1"/>
  <c r="J23" i="1"/>
  <c r="I22" i="1"/>
  <c r="I21" i="1" s="1"/>
  <c r="I16" i="1"/>
  <c r="D13" i="1"/>
  <c r="D11" i="1" s="1"/>
  <c r="I20" i="1" l="1"/>
  <c r="K21" i="1"/>
  <c r="H116" i="1"/>
  <c r="H58" i="1"/>
  <c r="H68" i="1"/>
  <c r="H106" i="1"/>
  <c r="H12" i="1"/>
  <c r="J16" i="1"/>
  <c r="K16" i="1"/>
  <c r="G69" i="1"/>
  <c r="K46" i="1"/>
  <c r="K50" i="1"/>
  <c r="K108" i="1"/>
  <c r="K22" i="1"/>
  <c r="K30" i="1"/>
  <c r="K44" i="1"/>
  <c r="F108" i="1"/>
  <c r="J110" i="1"/>
  <c r="F22" i="1"/>
  <c r="G43" i="1"/>
  <c r="F44" i="1"/>
  <c r="J46" i="1"/>
  <c r="F47" i="1"/>
  <c r="G49" i="1"/>
  <c r="G108" i="1"/>
  <c r="G21" i="1"/>
  <c r="I14" i="1"/>
  <c r="I13" i="1" s="1"/>
  <c r="F21" i="1"/>
  <c r="J30" i="1"/>
  <c r="I43" i="1"/>
  <c r="I42" i="1" s="1"/>
  <c r="I19" i="1" s="1"/>
  <c r="F110" i="1"/>
  <c r="F14" i="1"/>
  <c r="G14" i="1"/>
  <c r="J22" i="1"/>
  <c r="J44" i="1"/>
  <c r="G46" i="1"/>
  <c r="J49" i="1"/>
  <c r="J55" i="1"/>
  <c r="I54" i="1"/>
  <c r="J47" i="1"/>
  <c r="J50" i="1"/>
  <c r="F62" i="1"/>
  <c r="F69" i="1"/>
  <c r="M19" i="1" l="1"/>
  <c r="L19" i="1"/>
  <c r="M13" i="1"/>
  <c r="L13" i="1"/>
  <c r="I53" i="1"/>
  <c r="J53" i="1" s="1"/>
  <c r="K42" i="1"/>
  <c r="J42" i="1"/>
  <c r="K14" i="1"/>
  <c r="J14" i="1"/>
  <c r="I70" i="1"/>
  <c r="I69" i="1" s="1"/>
  <c r="J71" i="1"/>
  <c r="K71" i="1"/>
  <c r="K43" i="1"/>
  <c r="J21" i="1"/>
  <c r="J43" i="1"/>
  <c r="F54" i="1"/>
  <c r="J108" i="1"/>
  <c r="K57" i="1"/>
  <c r="J54" i="1"/>
  <c r="G13" i="1"/>
  <c r="F13" i="1"/>
  <c r="G35" i="2"/>
  <c r="E24" i="2"/>
  <c r="I67" i="1" l="1"/>
  <c r="M69" i="1"/>
  <c r="L69" i="1"/>
  <c r="I52" i="1"/>
  <c r="I11" i="1" s="1"/>
  <c r="K20" i="1"/>
  <c r="J20" i="1"/>
  <c r="D10" i="1"/>
  <c r="J69" i="1"/>
  <c r="K69" i="1"/>
  <c r="J70" i="1"/>
  <c r="K70" i="1"/>
  <c r="K107" i="1"/>
  <c r="K19" i="1"/>
  <c r="K13" i="1"/>
  <c r="J13" i="1"/>
  <c r="F11" i="1"/>
  <c r="F19" i="1"/>
  <c r="G19" i="1"/>
  <c r="J19" i="1"/>
  <c r="J57" i="1"/>
  <c r="G107" i="1"/>
  <c r="F107" i="1"/>
  <c r="F52" i="1"/>
  <c r="J107" i="1"/>
  <c r="M67" i="1" l="1"/>
  <c r="L67" i="1"/>
  <c r="M11" i="1"/>
  <c r="L11" i="1"/>
  <c r="I10" i="1"/>
  <c r="J52" i="1"/>
  <c r="D68" i="1"/>
  <c r="D58" i="1"/>
  <c r="D12" i="1"/>
  <c r="D93" i="1"/>
  <c r="D106" i="1"/>
  <c r="D116" i="1"/>
  <c r="K105" i="1"/>
  <c r="K74" i="1"/>
  <c r="G11" i="1"/>
  <c r="G74" i="1"/>
  <c r="G105" i="1"/>
  <c r="F105" i="1"/>
  <c r="J74" i="1"/>
  <c r="G31" i="2"/>
  <c r="G26" i="2"/>
  <c r="G21" i="2"/>
  <c r="G20" i="2"/>
  <c r="G19" i="2"/>
  <c r="G13" i="2"/>
  <c r="F12" i="2"/>
  <c r="F11" i="2" s="1"/>
  <c r="I116" i="1" l="1"/>
  <c r="M10" i="1"/>
  <c r="L10" i="1"/>
  <c r="I58" i="1"/>
  <c r="I12" i="1"/>
  <c r="F10" i="2"/>
  <c r="F40" i="2" s="1"/>
  <c r="I68" i="1"/>
  <c r="I106" i="1"/>
  <c r="I93" i="1"/>
  <c r="K67" i="1"/>
  <c r="K11" i="1"/>
  <c r="J11" i="1"/>
  <c r="J67" i="1"/>
  <c r="G67" i="1"/>
  <c r="F67" i="1"/>
  <c r="K10" i="1" l="1"/>
  <c r="J10" i="1"/>
  <c r="J68" i="1" l="1"/>
  <c r="J106" i="1"/>
  <c r="J93" i="1"/>
  <c r="J116" i="1"/>
  <c r="J58" i="1"/>
  <c r="J12" i="1"/>
  <c r="E10" i="2"/>
  <c r="J29" i="2"/>
  <c r="J22" i="2"/>
  <c r="J18" i="2"/>
  <c r="J12" i="2"/>
  <c r="J28" i="2"/>
  <c r="G12" i="2"/>
  <c r="G18" i="2"/>
  <c r="G25" i="2"/>
  <c r="G30" i="2"/>
  <c r="E40" i="2" l="1"/>
  <c r="G40" i="2" s="1"/>
  <c r="I21" i="2"/>
  <c r="I19" i="2"/>
  <c r="I20" i="2"/>
  <c r="I13" i="2"/>
  <c r="J11" i="2"/>
  <c r="G10" i="2"/>
  <c r="G11" i="2"/>
  <c r="G29" i="2"/>
  <c r="G24" i="2"/>
  <c r="G28" i="2" l="1"/>
  <c r="F61" i="1" l="1"/>
  <c r="G61" i="1"/>
  <c r="E12" i="1" l="1"/>
  <c r="F60" i="1"/>
  <c r="G60" i="1"/>
  <c r="G57" i="1"/>
  <c r="F57" i="1"/>
  <c r="E68" i="1" l="1"/>
  <c r="E106" i="1"/>
  <c r="E93" i="1"/>
  <c r="E58" i="1"/>
  <c r="F10" i="1"/>
  <c r="G10" i="1"/>
  <c r="F59" i="1"/>
  <c r="G59" i="1"/>
  <c r="J25" i="2"/>
  <c r="H24" i="2" l="1"/>
  <c r="M24" i="2" l="1"/>
  <c r="L24" i="2"/>
  <c r="K24" i="2"/>
  <c r="J24" i="2"/>
  <c r="H10" i="2"/>
  <c r="L10" i="2" l="1"/>
  <c r="M10" i="2"/>
  <c r="I11" i="2"/>
  <c r="I24" i="2"/>
  <c r="J10" i="2"/>
  <c r="K10" i="2"/>
  <c r="H40" i="2"/>
  <c r="I28" i="2" l="1"/>
  <c r="M40" i="2"/>
  <c r="L40" i="2"/>
  <c r="K40" i="2"/>
  <c r="I29" i="2"/>
  <c r="I10" i="2"/>
  <c r="J40" i="2"/>
</calcChain>
</file>

<file path=xl/sharedStrings.xml><?xml version="1.0" encoding="utf-8"?>
<sst xmlns="http://schemas.openxmlformats.org/spreadsheetml/2006/main" count="619" uniqueCount="268">
  <si>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</si>
  <si>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</si>
  <si>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</si>
  <si>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</si>
  <si>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</si>
  <si>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</si>
  <si>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РАСХОДЫ - всего</t>
  </si>
  <si>
    <t>Общегосударственные вопросы</t>
  </si>
  <si>
    <t>х</t>
  </si>
  <si>
    <t>Заработная плата</t>
  </si>
  <si>
    <t>Начисления на выплаты по оплате труда</t>
  </si>
  <si>
    <t>Услуги связи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</si>
  <si>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</si>
  <si>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</si>
  <si>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Жилищно-коммунальное хозяйство</t>
  </si>
  <si>
    <t>Благоустройство</t>
  </si>
  <si>
    <t>Уличное освещение</t>
  </si>
  <si>
    <t>Коммунальные услуги</t>
  </si>
  <si>
    <t>Функционирование высшего должностного лица субъекта Российской Федерации и муниципального образования</t>
  </si>
  <si>
    <t>БЕЗВОЗМЕЗДНЫЕ ПОСТУПЛЕНИЯ ОТ ДРУГИХ БЮДЖЕТОВ БЮДЖЕТНОЙ СИСТЕМЫ РОССИЙСКОЙ ФЕДЕРАЦИИ</t>
  </si>
  <si>
    <t>Контрольно-счетной палаты</t>
  </si>
  <si>
    <t>Инспектор</t>
  </si>
  <si>
    <t>Н.И.Лупир</t>
  </si>
  <si>
    <t>НАЛОГИ НА ПРИБЫЛЬ ,ДОХОДЫ</t>
  </si>
  <si>
    <t>Налог на доходы физических лиц</t>
  </si>
  <si>
    <t>182 1 01 00000 00 0000 000</t>
  </si>
  <si>
    <t>НАЛОГ НА ИМУЩЕСТВО</t>
  </si>
  <si>
    <t>182 1 06 00000 00 0000 000</t>
  </si>
  <si>
    <t>Земельный налог</t>
  </si>
  <si>
    <t>Транспортный налог</t>
  </si>
  <si>
    <t>ГОСУДАРСТВЕННАЯ ПОШЛИНА</t>
  </si>
  <si>
    <t xml:space="preserve">ДОХОДЫ ОТ ИСПОЛЬЗОВАНИЯ ИМУЩЕСТВА ,НАХОДЯЩЕГОСЯ В ГОСУДАРСТВЕННОЙ И МУНИЦИПАЛЬНОЙ СОБСТВЕННОСТИ </t>
  </si>
  <si>
    <t xml:space="preserve">БЕЗВОЗМЕЗДНЫЕ ПОСТУПЛЕНИЯ </t>
  </si>
  <si>
    <t>ВСЕГО ДОХОДОВ</t>
  </si>
  <si>
    <t>Приложение №2</t>
  </si>
  <si>
    <t>(рублях)</t>
  </si>
  <si>
    <t>ДОХОДЫ НАЛОГОВЫЕ И НЕНАЛОГОВЫЕ-всего</t>
  </si>
  <si>
    <t>Иные межбюджетные трансферты</t>
  </si>
  <si>
    <t>Национальная безопасность и правоохранительная деятельность</t>
  </si>
  <si>
    <t>НАЛОГОВЫЕ ДОХОДЫ</t>
  </si>
  <si>
    <t>НЕНАЛОГОВЫЕ ДОХОДЫ</t>
  </si>
  <si>
    <t>Приложение №3</t>
  </si>
  <si>
    <t>Фонд оплаты труда и страховые взносы</t>
  </si>
  <si>
    <t>Прочая закупка товаров, работ и услуг для муниципальных нужд</t>
  </si>
  <si>
    <t>Прочие расходы</t>
  </si>
  <si>
    <t>Перечисления другим бюджетам бюджетной системы Российской Федерации</t>
  </si>
  <si>
    <t>Национальная оборона</t>
  </si>
  <si>
    <t xml:space="preserve">Органы юстиции </t>
  </si>
  <si>
    <t>Государственная регистрация актов гражданского состояния</t>
  </si>
  <si>
    <t xml:space="preserve">Инспектор </t>
  </si>
  <si>
    <t>Субвенции бюджетам поселений  на осуществление первичного воинского учета на территолриях, где отсутствуют военные комиссариаты</t>
  </si>
  <si>
    <t>Субвенции бюджетам субъектов РФ и муниципальных образований</t>
  </si>
  <si>
    <t xml:space="preserve">Председатель </t>
  </si>
  <si>
    <t>Г.Л.Бабина</t>
  </si>
  <si>
    <t>Исполнено  по  отчету за 2013 год        (ф.0503317)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</si>
  <si>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</si>
  <si>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</si>
  <si>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</si>
  <si>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Осуществление первичного воинского учета на территориях, где отсутствуют военные комиссариаты</t>
  </si>
  <si>
    <t>182 1 01 02000 01 0000 110</t>
  </si>
  <si>
    <t>Доходы ,получаемые  в виде арендной платы за земельные участки, государственная собственность  на которые не разграничена и которые располложены в границах поселений, а также средства от продажи права на заключение договоров аренды указанных земельных участков</t>
  </si>
  <si>
    <t>Дотации на выравнивание бюджетной обеспеченности</t>
  </si>
  <si>
    <t>Дотации бюджетам поселений на  выравнивание бюджетной обеспеченности</t>
  </si>
  <si>
    <t>Прочие межбюджетные трансферты, передаваемые в бюджеты поселений</t>
  </si>
  <si>
    <t>Сводной  Бюджетной росписью (БР)</t>
  </si>
  <si>
    <t>Удельный вес, %</t>
  </si>
  <si>
    <t>Отклонение  СБР от Решения о бюджете</t>
  </si>
  <si>
    <t>Исполнено за 2013 год (ф.0503317)</t>
  </si>
  <si>
    <t>Закупка товаров, работ и услуг в сфере информационно-коммуникационных технологий</t>
  </si>
  <si>
    <t>Проведение выборов и референдумов</t>
  </si>
  <si>
    <t>Обеспечение проведение выборов и референдумов</t>
  </si>
  <si>
    <t>Специальные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</si>
  <si>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</si>
  <si>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</si>
  <si>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Социальная политика</t>
  </si>
  <si>
    <t>НАЛОГИ НА СОВОКУПНЫЙ ДОХОД</t>
  </si>
  <si>
    <t>182 1 05 00000 00 0000 000</t>
  </si>
  <si>
    <t>Налог, взимаемый в связи с применением упрощенной системы налогообложения</t>
  </si>
  <si>
    <t>Субвенции бюджетам поселений на государственную регистрацию актов гражданского состояния</t>
  </si>
  <si>
    <t>000 1 11 00000 00 0000 000</t>
  </si>
  <si>
    <t>Межбюджетные трансферты</t>
  </si>
  <si>
    <t>Резервный фонд Правительства Российской Федерации по предупреждению и ликвидации чрезвычайных ситуаций и последствий стихийныхбедствий</t>
  </si>
  <si>
    <t>Пособия и компенсации гражданам и иные социальные выплаты, кроме публичных нормативных обязательств</t>
  </si>
  <si>
    <t>Предупреждение и ликвидация последствий чрезвычайных ситуаций и стихийных бедствий природногои техногенного характера</t>
  </si>
  <si>
    <t>Пенсионное обеспечение</t>
  </si>
  <si>
    <t>Прочие субсидии бюджетам поселений</t>
  </si>
  <si>
    <t>Дотации бюджетам субъектов Российской Федерации и муниципальных образований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</si>
  <si>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 на осуществление части полномочий по решению вопросов местного значения, в соответствии с заключен</t>
  </si>
  <si>
    <t>182 1 05 01000 00 0000 110</t>
  </si>
  <si>
    <t>182 1 06 01000 00 0000 110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</si>
  <si>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</si>
  <si>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901 1 11 05013 10 0000 120</t>
  </si>
  <si>
    <t>Субсидии бюджетам субъектов РФ и муниципальных образований</t>
  </si>
  <si>
    <t>Иные выплаты персоналу, за исключением фонда оплаты труда</t>
  </si>
  <si>
    <t>Уплата налога на имущество организаций и земельного налога</t>
  </si>
  <si>
    <t>Уплата прочих налогов, сборов и иных платежей</t>
  </si>
  <si>
    <t>Проведение выборов в представительные органы муниципального образования</t>
  </si>
  <si>
    <t>Резервные фонды</t>
  </si>
  <si>
    <t>Прочие мероприятия по благоустройству городских округов и поселений</t>
  </si>
  <si>
    <t>Прочие выплаты</t>
  </si>
  <si>
    <t>Транспортные услуги</t>
  </si>
  <si>
    <t>Прочие работы, услуги</t>
  </si>
  <si>
    <t>Работы, услуги по содержанию имущества</t>
  </si>
  <si>
    <t>Налог на имущество физических лиц</t>
  </si>
  <si>
    <t>182 1 06 06000 00 0000 110</t>
  </si>
  <si>
    <t>182 1 06 04000 02 0000 110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</si>
  <si>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</si>
  <si>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926 1 08 00000 00 0000 110</t>
  </si>
  <si>
    <t>926 1 08 04000 01 0000 110</t>
  </si>
  <si>
    <t>926 1 11 09045 10 0000 120</t>
  </si>
  <si>
    <t>926 2 00 00000 00 0000 000</t>
  </si>
  <si>
    <t>926 2 02 00000 00 0000 000</t>
  </si>
  <si>
    <t>926 2 02 01000 00 0000 151</t>
  </si>
  <si>
    <t>926 2 02 01001 00 0000 151</t>
  </si>
  <si>
    <t>926 2 02 01001 10 0000 151</t>
  </si>
  <si>
    <t>926 2 02 02000 00 0000 151</t>
  </si>
  <si>
    <t>926 2 02 02999 10 0000 151</t>
  </si>
  <si>
    <t>926 2 02 03000 00 0000 151</t>
  </si>
  <si>
    <t>926 2 02 03015 10 0000 151</t>
  </si>
  <si>
    <t>926 2 02 03003 10 0000 151</t>
  </si>
  <si>
    <t>926 2 02 04000 00 0000 151</t>
  </si>
  <si>
    <t xml:space="preserve">926 2 02 04999 10 0000 151 </t>
  </si>
  <si>
    <t>926 01 00 0000000 000 000</t>
  </si>
  <si>
    <t>926 01 02 0000000 000 000</t>
  </si>
  <si>
    <t>926 01 04 0000000 000 000</t>
  </si>
  <si>
    <t>926 01 04 0020400 244 223</t>
  </si>
  <si>
    <t>926 01 04 0020400 244 340</t>
  </si>
  <si>
    <t>926 01 07 0000000 000 000</t>
  </si>
  <si>
    <t>926 01 07 0200000 000 000</t>
  </si>
  <si>
    <t>926 01 07 0200002 000 000</t>
  </si>
  <si>
    <t>926 01 07 0200002 880 000</t>
  </si>
  <si>
    <t>926 01 07 0200002 880 290</t>
  </si>
  <si>
    <t>926 02 00 0000000 000 000</t>
  </si>
  <si>
    <t>926 02 03 0000000 000 000</t>
  </si>
  <si>
    <t>926 03 00 0000000 000 000</t>
  </si>
  <si>
    <t>926 03 04 0000000 000 000</t>
  </si>
  <si>
    <t>926 03 04 0013800 244 340</t>
  </si>
  <si>
    <t>926 03 09 0000000 000 000</t>
  </si>
  <si>
    <t>926 04 00 0000000 000 000</t>
  </si>
  <si>
    <t>926 05 00 0000000 000 000</t>
  </si>
  <si>
    <t>926 05 03 0000000 000 000</t>
  </si>
  <si>
    <t>926 10 00 0000000 000 000</t>
  </si>
  <si>
    <t>926 10 01 0000000 000 000</t>
  </si>
  <si>
    <t>926 10 01 5210600 540 251</t>
  </si>
  <si>
    <t>Общеэкономические вопросы</t>
  </si>
  <si>
    <t>926 04 01 0000000 000 000</t>
  </si>
  <si>
    <t>Реализация дополнительных мероприятий, направленных на снижение напряженности на рынке труда субъектов РФ</t>
  </si>
  <si>
    <t>Увеличение стоимости основных средств</t>
  </si>
  <si>
    <t>Утвержденные бюджетные назначения по решению Совета депутатов от 15.12.2014 № 31</t>
  </si>
  <si>
    <t>Утвержденные бюджетные назначения по отчету               (ф. 0503117)</t>
  </si>
  <si>
    <t>Отклонение исполненных бюджетных назначений  за 2014 год от утвержденных бюджетных назначений по отчету</t>
  </si>
  <si>
    <t>Налоги на товары (работы,услуги)реализуемые на территории российской федерации</t>
  </si>
  <si>
    <t>182 1 03 00000 01 0000 110</t>
  </si>
  <si>
    <t>Акцизы по подакцизным товарам (продукции)производимым на территории Российской федерации</t>
  </si>
  <si>
    <t>182 1 03 02000 01 0000 110</t>
  </si>
  <si>
    <t>8/</t>
  </si>
  <si>
    <t>Исполнено за 2014год (ф.0503117)</t>
  </si>
  <si>
    <t>исполнения расходов бюджета  сельского поселения "Село Ухта"  Ульчского муниципального района  Хабаровского края за 2014 год</t>
  </si>
  <si>
    <t>736720,26</t>
  </si>
  <si>
    <t>1698832,57</t>
  </si>
  <si>
    <t>926 01 02 8110000 000 000</t>
  </si>
  <si>
    <t>926 01 04 8310000 000 000</t>
  </si>
  <si>
    <t>Аппарат органов местного самоуправления</t>
  </si>
  <si>
    <t>Расходы на выплаты по оплате труда работников  органов местного самоуправления</t>
  </si>
  <si>
    <t>926 01 04 8310005 000 000</t>
  </si>
  <si>
    <t>926 01 04 8310005 121 000</t>
  </si>
  <si>
    <t>Расходы на обеспечение функций органов местного самоуправления</t>
  </si>
  <si>
    <t>926 01 04 8310006 000 000</t>
  </si>
  <si>
    <t>926 01 04 8310006 122 000</t>
  </si>
  <si>
    <t>926 01 04 8310006 242 000</t>
  </si>
  <si>
    <t>926 01 04 8310006 244 000</t>
  </si>
  <si>
    <t>926 01 04 8310006 851 000</t>
  </si>
  <si>
    <t>926 01 04 8310006 852 000</t>
  </si>
  <si>
    <t>926 01 04 4310000 000 000</t>
  </si>
  <si>
    <t>926 01 04 4310001 000 000</t>
  </si>
  <si>
    <t>926 01 04 4310001 540 000</t>
  </si>
  <si>
    <t>926 01 04 4310001 540 251</t>
  </si>
  <si>
    <t>926 01 04 4310002 000 000</t>
  </si>
  <si>
    <t>926 01 04 4310002 540 000</t>
  </si>
  <si>
    <t>926 01 04 4310002 540 251</t>
  </si>
  <si>
    <t>926 01 04 4310003 000 000</t>
  </si>
  <si>
    <t>926 01 04 4310003 540 000</t>
  </si>
  <si>
    <t>926 01 04 4310003 540 251</t>
  </si>
  <si>
    <t>914 02 03 9915118 000 000</t>
  </si>
  <si>
    <t>Прочие непрограммые расходы в рамках непрограммных расходов органов местного самоуправления и муниципальных учреждений</t>
  </si>
  <si>
    <t>926 02 03 9910000 000 000</t>
  </si>
  <si>
    <t>914 02 03 9915118 122 000</t>
  </si>
  <si>
    <t>914 02 03 9915118 121 000</t>
  </si>
  <si>
    <t>914 02 03 9915118 121 211</t>
  </si>
  <si>
    <t>914 02 03 9915118 121 213</t>
  </si>
  <si>
    <t>Мобилизационная и вневоисковая подготовка</t>
  </si>
  <si>
    <t>Обеспечение функций аппарата органов местного самоуправления</t>
  </si>
  <si>
    <t>926 03 04 8300000 000 000</t>
  </si>
  <si>
    <t>926 03 04 8325930 000 000</t>
  </si>
  <si>
    <t>926 03 04 8325930 244 000</t>
  </si>
  <si>
    <t>926 03 09 9915104 000 000</t>
  </si>
  <si>
    <t>926 03 09 9915104 321 000</t>
  </si>
  <si>
    <t>926 03 09 9915104 321 290</t>
  </si>
  <si>
    <t>926 03 09 9910010 000 000</t>
  </si>
  <si>
    <t>926 03 09 9910010 244 000</t>
  </si>
  <si>
    <t>926 03 09 9910010 244 225</t>
  </si>
  <si>
    <t>Восстановление автомобильных дорог местного значения , поврежденных в результате крупномасштабного наводнения</t>
  </si>
  <si>
    <t>926 03 09 9915168 000 000</t>
  </si>
  <si>
    <t>926 03 09 9915168 244 000</t>
  </si>
  <si>
    <t>926 03 09 9915168 000 225</t>
  </si>
  <si>
    <t>Оценка недвижимости, признание прав и регулирование отношений  по государственной ип муниципальной собственности</t>
  </si>
  <si>
    <t>926 03 09 9920009 000 000</t>
  </si>
  <si>
    <t>926 03 09 9920009 244 000</t>
  </si>
  <si>
    <t>926 03 09 9920009 244 226</t>
  </si>
  <si>
    <t>Глава сельского поселения</t>
  </si>
  <si>
    <t>926 01 02 8110005 000 000</t>
  </si>
  <si>
    <t>926 01 02 8110005 121 000</t>
  </si>
  <si>
    <t>926 01 02 8110005 121 211</t>
  </si>
  <si>
    <t>926 01 02 8110005 121 213</t>
  </si>
  <si>
    <t>Расходы по ГО И ЧС</t>
  </si>
  <si>
    <t>926 03 09 9910144 000 000</t>
  </si>
  <si>
    <t>926 03 09 9910144 321 000</t>
  </si>
  <si>
    <t>926 03 09 9910144 321 290</t>
  </si>
  <si>
    <t>926 04 01 9915083 000 000</t>
  </si>
  <si>
    <t>926 04 01 9915083 244 000</t>
  </si>
  <si>
    <t>Дорожное хозяйство(дорожные фонды)</t>
  </si>
  <si>
    <t>926 04 09 0000000 000 000</t>
  </si>
  <si>
    <t>Развитие  транспортной системы</t>
  </si>
  <si>
    <t>926 04 09 8400000 000 000</t>
  </si>
  <si>
    <t>Дорожная деятельность</t>
  </si>
  <si>
    <t>926 04 09 8420000 000 000</t>
  </si>
  <si>
    <t>Содержание автомобильных дорог общего пользования  в границах  населенных пунктов</t>
  </si>
  <si>
    <t>926 04 09 8420016 000 000</t>
  </si>
  <si>
    <t>926 04 09 8420016 244 000</t>
  </si>
  <si>
    <t>926 05 03 8710000 000 000</t>
  </si>
  <si>
    <t>Расходы на содержание сетей уличного освещения и освещение улиц</t>
  </si>
  <si>
    <t>926 05 03 8710036 000 000</t>
  </si>
  <si>
    <t>926 05 03 8710036 244 000</t>
  </si>
  <si>
    <t>926 05 03 8740040 000 000</t>
  </si>
  <si>
    <t>926 05 03 8740040 244 000</t>
  </si>
  <si>
    <t>926 10 01 43100000 000 000</t>
  </si>
  <si>
    <t>926 10 01 43100004 000 000</t>
  </si>
  <si>
    <t>926 01 04 8310005 121 211</t>
  </si>
  <si>
    <t>926 01 04 8310005 121 213</t>
  </si>
  <si>
    <t>926 01 04 8310006 122 212</t>
  </si>
  <si>
    <t>926 01 04 8310006 122 222</t>
  </si>
  <si>
    <t>926 01 04 8310006 122 226</t>
  </si>
  <si>
    <t>926 01 04 8310006 242 221</t>
  </si>
  <si>
    <t>926 01 04 8310006 242 226</t>
  </si>
  <si>
    <t>926 01 04 0020400 244 226</t>
  </si>
  <si>
    <t>926 01 04 0020400 244 310</t>
  </si>
  <si>
    <t>926 01 04 8310006 851 290</t>
  </si>
  <si>
    <t>926 01 04 8310006 852 290</t>
  </si>
  <si>
    <t>926 04 01 9915083 244 340</t>
  </si>
  <si>
    <t>926 04 01 9915083 244 225</t>
  </si>
  <si>
    <t>926 04 09 8420016 244 225</t>
  </si>
  <si>
    <t>926 05 03 8710036 244 223</t>
  </si>
  <si>
    <t>926 05 03 8740040 244 225</t>
  </si>
  <si>
    <t>(гр.5-гр.4)</t>
  </si>
  <si>
    <t>гр.5:гр.4х100</t>
  </si>
  <si>
    <t>Утверждено бюджетных назначений по отчету за 2014 год                    (ф. 0503117)</t>
  </si>
  <si>
    <t>Исполнено  по  отчету за 2014 год        (ф.0503117)</t>
  </si>
  <si>
    <t>Отклонение исполненных бюджетных назначений за 2014 год от утвержденных бюджетных назначений по отчету</t>
  </si>
  <si>
    <t>гр.9:гр.8х100</t>
  </si>
  <si>
    <t>(гр.9-гр.8)</t>
  </si>
  <si>
    <t>(гр.9-3)</t>
  </si>
  <si>
    <t>(гр9/3*100)</t>
  </si>
  <si>
    <t>926 03 09 9910010 244 226</t>
  </si>
  <si>
    <t>Отклонение отчета  за 2014 год от  отчета 2013года</t>
  </si>
  <si>
    <t xml:space="preserve">Отклонение отчета за 2014 год от отчета за 2013 год </t>
  </si>
  <si>
    <t>исполнения доходов бюджета сельского поселения "Село Ухта" Ульчского муниципального района  Хабаровского края                                                                 за 2014 год</t>
  </si>
  <si>
    <t>Отклонение от утвержденных бюджетных назначений по отчету от решения Совета депутатов от 15.12.2014        № 31</t>
  </si>
  <si>
    <t>Решением о бюджете от 15.12.2014        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</si>
</sst>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8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4" fontId="4" fillId="0" borderId="0" xfId="0" applyNumberFormat="1" applyFont="1" applyFill="1" applyAlignment="1">
      <alignment horizontal="right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0" xfId="0" applyNumberFormat="1" applyFont="1" applyFill="1" applyBorder="1" applyAlignment="1" applyProtection="1">
      <alignment horizontal="left" wrapText="1" indent="1"/>
    </xf>
    <xf numFmtId="0" fontId="11" fillId="0" borderId="4" xfId="0" applyFont="1" applyFill="1" applyBorder="1" applyAlignment="1">
      <alignment horizontal="justify" wrapText="1"/>
    </xf>
    <xf numFmtId="49" fontId="4" fillId="0" borderId="4" xfId="0" applyNumberFormat="1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12" fillId="0" borderId="0" xfId="0" applyFont="1"/>
    <xf numFmtId="1" fontId="6" fillId="0" borderId="4" xfId="0" quotePrefix="1" applyNumberFormat="1" applyFont="1" applyFill="1" applyBorder="1" applyAlignment="1" applyProtection="1">
      <alignment horizontal="center" wrapText="1"/>
    </xf>
    <xf numFmtId="1" fontId="6" fillId="0" borderId="4" xfId="0" applyNumberFormat="1" applyFont="1" applyFill="1" applyBorder="1" applyAlignment="1" applyProtection="1">
      <alignment horizontal="center" wrapText="1"/>
    </xf>
    <xf numFmtId="1" fontId="7" fillId="0" borderId="4" xfId="0" applyNumberFormat="1" applyFont="1" applyFill="1" applyBorder="1" applyAlignment="1" applyProtection="1">
      <alignment horizontal="center" wrapText="1"/>
    </xf>
    <xf numFmtId="1" fontId="7" fillId="0" borderId="4" xfId="0" quotePrefix="1" applyNumberFormat="1" applyFont="1" applyFill="1" applyBorder="1" applyAlignment="1" applyProtection="1">
      <alignment horizont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wrapText="1"/>
    </xf>
    <xf numFmtId="49" fontId="15" fillId="0" borderId="4" xfId="0" quotePrefix="1" applyNumberFormat="1" applyFont="1" applyFill="1" applyBorder="1" applyAlignment="1">
      <alignment horizontal="center" wrapText="1"/>
    </xf>
    <xf numFmtId="0" fontId="15" fillId="0" borderId="4" xfId="0" quotePrefix="1" applyNumberFormat="1" applyFont="1" applyFill="1" applyBorder="1" applyAlignment="1" applyProtection="1">
      <alignment horizontal="center" wrapText="1"/>
    </xf>
    <xf numFmtId="0" fontId="5" fillId="0" borderId="4" xfId="0" quotePrefix="1" applyNumberFormat="1" applyFont="1" applyFill="1" applyBorder="1" applyAlignment="1" applyProtection="1">
      <alignment horizontal="center" wrapText="1"/>
    </xf>
    <xf numFmtId="0" fontId="18" fillId="0" borderId="4" xfId="0" quotePrefix="1" applyNumberFormat="1" applyFont="1" applyFill="1" applyBorder="1" applyAlignment="1" applyProtection="1">
      <alignment horizontal="center" wrapText="1"/>
    </xf>
    <xf numFmtId="0" fontId="15" fillId="0" borderId="4" xfId="0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horizontal="center" wrapText="1"/>
    </xf>
    <xf numFmtId="0" fontId="18" fillId="0" borderId="4" xfId="0" applyNumberFormat="1" applyFont="1" applyFill="1" applyBorder="1" applyAlignment="1" applyProtection="1">
      <alignment horizontal="center" wrapText="1"/>
    </xf>
    <xf numFmtId="0" fontId="20" fillId="0" borderId="0" xfId="0" applyFont="1" applyFill="1" applyAlignment="1">
      <alignment wrapText="1"/>
    </xf>
    <xf numFmtId="0" fontId="20" fillId="0" borderId="0" xfId="0" applyFont="1" applyFill="1" applyAlignment="1">
      <alignment horizontal="center" wrapText="1"/>
    </xf>
    <xf numFmtId="4" fontId="20" fillId="0" borderId="0" xfId="0" applyNumberFormat="1" applyFont="1" applyFill="1" applyAlignment="1">
      <alignment horizontal="right" wrapText="1"/>
    </xf>
    <xf numFmtId="9" fontId="20" fillId="0" borderId="0" xfId="1" applyFont="1" applyFill="1" applyAlignment="1">
      <alignment horizontal="right" wrapText="1"/>
    </xf>
    <xf numFmtId="49" fontId="18" fillId="0" borderId="4" xfId="0" quotePrefix="1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>
      <alignment horizontal="center" wrapText="1"/>
    </xf>
    <xf numFmtId="4" fontId="15" fillId="0" borderId="4" xfId="0" applyNumberFormat="1" applyFont="1" applyFill="1" applyBorder="1" applyAlignment="1">
      <alignment horizontal="center" wrapText="1"/>
    </xf>
    <xf numFmtId="4" fontId="16" fillId="2" borderId="4" xfId="0" applyNumberFormat="1" applyFont="1" applyFill="1" applyBorder="1" applyAlignment="1">
      <alignment horizontal="center" wrapText="1"/>
    </xf>
    <xf numFmtId="4" fontId="17" fillId="0" borderId="4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wrapText="1"/>
    </xf>
    <xf numFmtId="4" fontId="19" fillId="0" borderId="4" xfId="0" applyNumberFormat="1" applyFont="1" applyFill="1" applyBorder="1" applyAlignment="1" applyProtection="1">
      <alignment horizontal="center" wrapText="1"/>
    </xf>
    <xf numFmtId="4" fontId="19" fillId="0" borderId="4" xfId="0" applyNumberFormat="1" applyFont="1" applyFill="1" applyBorder="1" applyAlignment="1">
      <alignment horizontal="center" wrapText="1"/>
    </xf>
    <xf numFmtId="4" fontId="18" fillId="0" borderId="4" xfId="0" applyNumberFormat="1" applyFont="1" applyFill="1" applyBorder="1" applyAlignment="1">
      <alignment horizontal="center" wrapText="1"/>
    </xf>
    <xf numFmtId="4" fontId="16" fillId="0" borderId="4" xfId="0" applyNumberFormat="1" applyFont="1" applyFill="1" applyBorder="1" applyAlignment="1" applyProtection="1">
      <alignment horizontal="center" wrapText="1"/>
    </xf>
    <xf numFmtId="4" fontId="17" fillId="0" borderId="4" xfId="0" applyNumberFormat="1" applyFont="1" applyFill="1" applyBorder="1" applyAlignment="1" applyProtection="1">
      <alignment horizontal="center" wrapText="1"/>
    </xf>
    <xf numFmtId="0" fontId="21" fillId="0" borderId="0" xfId="0" applyFont="1"/>
    <xf numFmtId="0" fontId="0" fillId="0" borderId="0" xfId="0" applyFont="1"/>
    <xf numFmtId="0" fontId="22" fillId="0" borderId="0" xfId="0" applyFont="1"/>
    <xf numFmtId="0" fontId="0" fillId="2" borderId="0" xfId="0" applyFill="1"/>
    <xf numFmtId="4" fontId="20" fillId="2" borderId="0" xfId="0" applyNumberFormat="1" applyFont="1" applyFill="1" applyAlignment="1">
      <alignment horizontal="right" wrapText="1"/>
    </xf>
    <xf numFmtId="1" fontId="5" fillId="2" borderId="4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wrapText="1"/>
    </xf>
    <xf numFmtId="4" fontId="17" fillId="2" borderId="4" xfId="0" applyNumberFormat="1" applyFont="1" applyFill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 wrapText="1"/>
    </xf>
    <xf numFmtId="4" fontId="19" fillId="2" borderId="4" xfId="0" applyNumberFormat="1" applyFont="1" applyFill="1" applyBorder="1" applyAlignment="1">
      <alignment horizontal="center" wrapText="1"/>
    </xf>
    <xf numFmtId="4" fontId="18" fillId="2" borderId="4" xfId="0" applyNumberFormat="1" applyFont="1" applyFill="1" applyBorder="1" applyAlignment="1" applyProtection="1">
      <alignment horizontal="center" wrapText="1"/>
    </xf>
    <xf numFmtId="4" fontId="16" fillId="2" borderId="4" xfId="0" applyNumberFormat="1" applyFont="1" applyFill="1" applyBorder="1" applyAlignment="1" applyProtection="1">
      <alignment horizontal="center" wrapText="1"/>
    </xf>
    <xf numFmtId="4" fontId="17" fillId="2" borderId="4" xfId="0" applyNumberFormat="1" applyFont="1" applyFill="1" applyBorder="1" applyAlignment="1" applyProtection="1">
      <alignment horizontal="center" wrapText="1"/>
    </xf>
    <xf numFmtId="4" fontId="5" fillId="2" borderId="4" xfId="0" applyNumberFormat="1" applyFont="1" applyFill="1" applyBorder="1" applyAlignment="1" applyProtection="1">
      <alignment horizontal="center" wrapText="1"/>
    </xf>
    <xf numFmtId="4" fontId="19" fillId="2" borderId="4" xfId="0" applyNumberFormat="1" applyFont="1" applyFill="1" applyBorder="1" applyAlignment="1" applyProtection="1">
      <alignment horizontal="center" wrapText="1"/>
    </xf>
    <xf numFmtId="4" fontId="18" fillId="2" borderId="4" xfId="0" applyNumberFormat="1" applyFont="1" applyFill="1" applyBorder="1" applyAlignment="1">
      <alignment horizontal="center" wrapText="1"/>
    </xf>
    <xf numFmtId="4" fontId="15" fillId="2" borderId="4" xfId="0" applyNumberFormat="1" applyFont="1" applyFill="1" applyBorder="1" applyAlignment="1" applyProtection="1">
      <alignment horizontal="center" wrapText="1"/>
    </xf>
    <xf numFmtId="0" fontId="12" fillId="2" borderId="0" xfId="0" applyFont="1" applyFill="1"/>
    <xf numFmtId="0" fontId="3" fillId="0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4" fontId="4" fillId="2" borderId="0" xfId="0" applyNumberFormat="1" applyFont="1" applyFill="1" applyAlignment="1">
      <alignment horizontal="right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9" fillId="0" borderId="4" xfId="0" applyNumberFormat="1" applyFont="1" applyFill="1" applyBorder="1" applyAlignment="1" applyProtection="1">
      <alignment wrapText="1"/>
    </xf>
    <xf numFmtId="0" fontId="20" fillId="0" borderId="4" xfId="0" applyNumberFormat="1" applyFont="1" applyFill="1" applyBorder="1" applyAlignment="1" applyProtection="1">
      <alignment wrapText="1"/>
    </xf>
    <xf numFmtId="0" fontId="4" fillId="0" borderId="4" xfId="0" applyNumberFormat="1" applyFont="1" applyFill="1" applyBorder="1" applyAlignment="1" applyProtection="1">
      <alignment wrapText="1"/>
    </xf>
    <xf numFmtId="4" fontId="8" fillId="0" borderId="4" xfId="0" applyNumberFormat="1" applyFont="1" applyFill="1" applyBorder="1" applyAlignment="1">
      <alignment horizontal="center" wrapText="1"/>
    </xf>
    <xf numFmtId="4" fontId="8" fillId="2" borderId="4" xfId="0" applyNumberFormat="1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2" borderId="4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 applyProtection="1">
      <alignment horizontal="center" wrapText="1"/>
    </xf>
    <xf numFmtId="4" fontId="8" fillId="2" borderId="2" xfId="0" applyNumberFormat="1" applyFont="1" applyFill="1" applyBorder="1" applyAlignment="1" applyProtection="1">
      <alignment horizontal="center" wrapText="1"/>
    </xf>
    <xf numFmtId="4" fontId="13" fillId="0" borderId="4" xfId="0" applyNumberFormat="1" applyFont="1" applyBorder="1" applyAlignment="1">
      <alignment horizontal="center"/>
    </xf>
    <xf numFmtId="4" fontId="13" fillId="2" borderId="4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center" wrapText="1"/>
    </xf>
    <xf numFmtId="49" fontId="15" fillId="3" borderId="4" xfId="0" quotePrefix="1" applyNumberFormat="1" applyFont="1" applyFill="1" applyBorder="1" applyAlignment="1">
      <alignment horizontal="center" wrapText="1"/>
    </xf>
    <xf numFmtId="4" fontId="16" fillId="3" borderId="4" xfId="0" applyNumberFormat="1" applyFont="1" applyFill="1" applyBorder="1" applyAlignment="1">
      <alignment horizontal="center" wrapText="1"/>
    </xf>
    <xf numFmtId="0" fontId="15" fillId="3" borderId="4" xfId="0" quotePrefix="1" applyNumberFormat="1" applyFont="1" applyFill="1" applyBorder="1" applyAlignment="1" applyProtection="1">
      <alignment horizontal="center" wrapText="1"/>
    </xf>
    <xf numFmtId="4" fontId="16" fillId="3" borderId="4" xfId="0" applyNumberFormat="1" applyFont="1" applyFill="1" applyBorder="1" applyAlignment="1" applyProtection="1">
      <alignment horizontal="center" wrapText="1"/>
    </xf>
    <xf numFmtId="0" fontId="15" fillId="3" borderId="4" xfId="0" applyNumberFormat="1" applyFont="1" applyFill="1" applyBorder="1" applyAlignment="1" applyProtection="1">
      <alignment horizontal="center" wrapText="1"/>
    </xf>
    <xf numFmtId="0" fontId="23" fillId="0" borderId="0" xfId="0" applyFont="1"/>
    <xf numFmtId="0" fontId="18" fillId="0" borderId="4" xfId="0" applyNumberFormat="1" applyFont="1" applyFill="1" applyBorder="1" applyAlignment="1" applyProtection="1">
      <alignment wrapText="1"/>
    </xf>
    <xf numFmtId="0" fontId="11" fillId="0" borderId="4" xfId="0" applyFont="1" applyFill="1" applyBorder="1" applyAlignment="1">
      <alignment horizontal="left" wrapText="1"/>
    </xf>
    <xf numFmtId="4" fontId="0" fillId="2" borderId="0" xfId="0" applyNumberFormat="1" applyFill="1"/>
    <xf numFmtId="4" fontId="15" fillId="3" borderId="4" xfId="0" applyNumberFormat="1" applyFont="1" applyFill="1" applyBorder="1" applyAlignment="1">
      <alignment horizontal="center" wrapText="1"/>
    </xf>
    <xf numFmtId="1" fontId="7" fillId="2" borderId="4" xfId="0" applyNumberFormat="1" applyFont="1" applyFill="1" applyBorder="1" applyAlignment="1" applyProtection="1">
      <alignment horizontal="center" wrapText="1"/>
    </xf>
    <xf numFmtId="0" fontId="9" fillId="0" borderId="4" xfId="0" applyNumberFormat="1" applyFont="1" applyFill="1" applyBorder="1" applyAlignment="1" applyProtection="1">
      <alignment horizontal="left" wrapText="1"/>
    </xf>
    <xf numFmtId="1" fontId="6" fillId="2" borderId="4" xfId="0" applyNumberFormat="1" applyFont="1" applyFill="1" applyBorder="1" applyAlignment="1" applyProtection="1">
      <alignment horizontal="center" wrapText="1"/>
    </xf>
    <xf numFmtId="0" fontId="21" fillId="2" borderId="0" xfId="0" applyFont="1" applyFill="1"/>
    <xf numFmtId="0" fontId="9" fillId="2" borderId="4" xfId="0" applyNumberFormat="1" applyFont="1" applyFill="1" applyBorder="1" applyAlignment="1" applyProtection="1">
      <alignment horizontal="left" wrapText="1"/>
    </xf>
    <xf numFmtId="0" fontId="20" fillId="2" borderId="4" xfId="0" applyNumberFormat="1" applyFont="1" applyFill="1" applyBorder="1" applyAlignment="1" applyProtection="1">
      <alignment horizontal="left" wrapText="1"/>
    </xf>
    <xf numFmtId="0" fontId="0" fillId="2" borderId="0" xfId="0" applyFont="1" applyFill="1"/>
    <xf numFmtId="0" fontId="22" fillId="0" borderId="4" xfId="0" applyFont="1" applyBorder="1"/>
    <xf numFmtId="0" fontId="18" fillId="0" borderId="4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3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18" fillId="0" borderId="4" xfId="0" applyNumberFormat="1" applyFont="1" applyFill="1" applyBorder="1" applyAlignment="1" applyProtection="1">
      <alignment horizontal="left" wrapText="1"/>
    </xf>
    <xf numFmtId="0" fontId="5" fillId="0" borderId="4" xfId="0" applyNumberFormat="1" applyFont="1" applyFill="1" applyBorder="1" applyAlignment="1" applyProtection="1">
      <alignment wrapText="1"/>
    </xf>
    <xf numFmtId="0" fontId="15" fillId="0" borderId="4" xfId="0" applyNumberFormat="1" applyFont="1" applyFill="1" applyBorder="1" applyAlignment="1" applyProtection="1">
      <alignment wrapText="1"/>
    </xf>
    <xf numFmtId="0" fontId="15" fillId="3" borderId="4" xfId="0" applyNumberFormat="1" applyFont="1" applyFill="1" applyBorder="1" applyAlignment="1" applyProtection="1">
      <alignment wrapText="1"/>
    </xf>
    <xf numFmtId="0" fontId="15" fillId="2" borderId="4" xfId="0" applyNumberFormat="1" applyFont="1" applyFill="1" applyBorder="1" applyAlignment="1" applyProtection="1">
      <alignment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" fontId="25" fillId="0" borderId="4" xfId="0" applyNumberFormat="1" applyFont="1" applyBorder="1" applyAlignment="1">
      <alignment horizontal="center"/>
    </xf>
    <xf numFmtId="2" fontId="15" fillId="0" borderId="4" xfId="0" quotePrefix="1" applyNumberFormat="1" applyFont="1" applyFill="1" applyBorder="1" applyAlignment="1" applyProtection="1">
      <alignment horizontal="center" wrapText="1"/>
    </xf>
    <xf numFmtId="2" fontId="5" fillId="0" borderId="4" xfId="0" quotePrefix="1" applyNumberFormat="1" applyFont="1" applyFill="1" applyBorder="1" applyAlignment="1" applyProtection="1">
      <alignment horizontal="center" wrapText="1"/>
    </xf>
    <xf numFmtId="2" fontId="18" fillId="0" borderId="4" xfId="0" quotePrefix="1" applyNumberFormat="1" applyFont="1" applyFill="1" applyBorder="1" applyAlignment="1" applyProtection="1">
      <alignment horizontal="center" wrapText="1"/>
    </xf>
    <xf numFmtId="2" fontId="15" fillId="3" borderId="4" xfId="0" quotePrefix="1" applyNumberFormat="1" applyFont="1" applyFill="1" applyBorder="1" applyAlignment="1" applyProtection="1">
      <alignment horizontal="center" wrapText="1"/>
    </xf>
    <xf numFmtId="2" fontId="15" fillId="0" borderId="4" xfId="0" applyNumberFormat="1" applyFont="1" applyFill="1" applyBorder="1" applyAlignment="1" applyProtection="1">
      <alignment horizontal="center" wrapText="1"/>
    </xf>
    <xf numFmtId="2" fontId="15" fillId="3" borderId="4" xfId="0" applyNumberFormat="1" applyFont="1" applyFill="1" applyBorder="1" applyAlignment="1" applyProtection="1">
      <alignment horizontal="center" wrapText="1"/>
    </xf>
    <xf numFmtId="2" fontId="5" fillId="0" borderId="4" xfId="0" applyNumberFormat="1" applyFont="1" applyFill="1" applyBorder="1" applyAlignment="1" applyProtection="1">
      <alignment horizontal="center" wrapText="1"/>
    </xf>
    <xf numFmtId="2" fontId="18" fillId="0" borderId="4" xfId="0" applyNumberFormat="1" applyFont="1" applyFill="1" applyBorder="1" applyAlignment="1" applyProtection="1">
      <alignment horizontal="center" wrapText="1"/>
    </xf>
    <xf numFmtId="49" fontId="5" fillId="0" borderId="4" xfId="0" quotePrefix="1" applyNumberFormat="1" applyFont="1" applyFill="1" applyBorder="1" applyAlignment="1">
      <alignment horizontal="center" wrapText="1"/>
    </xf>
    <xf numFmtId="0" fontId="15" fillId="0" borderId="4" xfId="0" applyNumberFormat="1" applyFont="1" applyFill="1" applyBorder="1" applyAlignment="1" applyProtection="1">
      <alignment horizontal="left" wrapText="1" inden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7" fillId="0" borderId="4" xfId="0" applyFont="1" applyBorder="1" applyAlignment="1">
      <alignment horizontal="center"/>
    </xf>
    <xf numFmtId="4" fontId="17" fillId="0" borderId="4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center"/>
    </xf>
    <xf numFmtId="4" fontId="15" fillId="0" borderId="6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5" fillId="0" borderId="4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tabSelected="1" topLeftCell="A73" zoomScale="136" zoomScaleNormal="136" workbookViewId="0">
      <selection activeCell="I11" sqref="I11"/>
    </sheetView>
  </sheetViews>
  <sheetFormatPr defaultRowHeight="15" x14ac:dyDescent="0.25"/>
  <cols>
    <col min="1" max="1" width="26.42578125" customWidth="1"/>
    <col min="2" max="2" width="18.140625" customWidth="1"/>
    <col min="3" max="3" width="11.28515625" customWidth="1"/>
    <col min="4" max="4" width="10.140625" customWidth="1"/>
    <col min="5" max="5" width="9.5703125" style="49" customWidth="1"/>
    <col min="6" max="6" width="6.85546875" customWidth="1"/>
    <col min="7" max="7" width="7.140625" customWidth="1"/>
    <col min="8" max="8" width="9.85546875" style="49" customWidth="1"/>
    <col min="9" max="9" width="10.140625" style="49" customWidth="1"/>
    <col min="10" max="10" width="8.85546875" customWidth="1"/>
    <col min="11" max="12" width="8.140625" customWidth="1"/>
    <col min="256" max="256" width="35.140625" customWidth="1"/>
    <col min="257" max="257" width="18.140625" customWidth="1"/>
    <col min="258" max="258" width="11.85546875" customWidth="1"/>
    <col min="259" max="259" width="12.28515625" customWidth="1"/>
    <col min="260" max="260" width="10.7109375" customWidth="1"/>
    <col min="261" max="261" width="9.28515625" customWidth="1"/>
    <col min="262" max="262" width="11.85546875" customWidth="1"/>
    <col min="263" max="263" width="12.5703125" customWidth="1"/>
    <col min="264" max="264" width="10.28515625" customWidth="1"/>
    <col min="265" max="265" width="12" customWidth="1"/>
    <col min="266" max="266" width="11.140625" customWidth="1"/>
    <col min="512" max="512" width="35.140625" customWidth="1"/>
    <col min="513" max="513" width="18.140625" customWidth="1"/>
    <col min="514" max="514" width="11.85546875" customWidth="1"/>
    <col min="515" max="515" width="12.28515625" customWidth="1"/>
    <col min="516" max="516" width="10.7109375" customWidth="1"/>
    <col min="517" max="517" width="9.28515625" customWidth="1"/>
    <col min="518" max="518" width="11.85546875" customWidth="1"/>
    <col min="519" max="519" width="12.5703125" customWidth="1"/>
    <col min="520" max="520" width="10.28515625" customWidth="1"/>
    <col min="521" max="521" width="12" customWidth="1"/>
    <col min="522" max="522" width="11.140625" customWidth="1"/>
    <col min="768" max="768" width="35.140625" customWidth="1"/>
    <col min="769" max="769" width="18.140625" customWidth="1"/>
    <col min="770" max="770" width="11.85546875" customWidth="1"/>
    <col min="771" max="771" width="12.28515625" customWidth="1"/>
    <col min="772" max="772" width="10.7109375" customWidth="1"/>
    <col min="773" max="773" width="9.28515625" customWidth="1"/>
    <col min="774" max="774" width="11.85546875" customWidth="1"/>
    <col min="775" max="775" width="12.5703125" customWidth="1"/>
    <col min="776" max="776" width="10.28515625" customWidth="1"/>
    <col min="777" max="777" width="12" customWidth="1"/>
    <col min="778" max="778" width="11.140625" customWidth="1"/>
    <col min="1024" max="1024" width="35.140625" customWidth="1"/>
    <col min="1025" max="1025" width="18.140625" customWidth="1"/>
    <col min="1026" max="1026" width="11.85546875" customWidth="1"/>
    <col min="1027" max="1027" width="12.28515625" customWidth="1"/>
    <col min="1028" max="1028" width="10.7109375" customWidth="1"/>
    <col min="1029" max="1029" width="9.28515625" customWidth="1"/>
    <col min="1030" max="1030" width="11.85546875" customWidth="1"/>
    <col min="1031" max="1031" width="12.5703125" customWidth="1"/>
    <col min="1032" max="1032" width="10.28515625" customWidth="1"/>
    <col min="1033" max="1033" width="12" customWidth="1"/>
    <col min="1034" max="1034" width="11.140625" customWidth="1"/>
    <col min="1280" max="1280" width="35.140625" customWidth="1"/>
    <col min="1281" max="1281" width="18.140625" customWidth="1"/>
    <col min="1282" max="1282" width="11.85546875" customWidth="1"/>
    <col min="1283" max="1283" width="12.28515625" customWidth="1"/>
    <col min="1284" max="1284" width="10.7109375" customWidth="1"/>
    <col min="1285" max="1285" width="9.28515625" customWidth="1"/>
    <col min="1286" max="1286" width="11.85546875" customWidth="1"/>
    <col min="1287" max="1287" width="12.5703125" customWidth="1"/>
    <col min="1288" max="1288" width="10.28515625" customWidth="1"/>
    <col min="1289" max="1289" width="12" customWidth="1"/>
    <col min="1290" max="1290" width="11.140625" customWidth="1"/>
    <col min="1536" max="1536" width="35.140625" customWidth="1"/>
    <col min="1537" max="1537" width="18.140625" customWidth="1"/>
    <col min="1538" max="1538" width="11.85546875" customWidth="1"/>
    <col min="1539" max="1539" width="12.28515625" customWidth="1"/>
    <col min="1540" max="1540" width="10.7109375" customWidth="1"/>
    <col min="1541" max="1541" width="9.28515625" customWidth="1"/>
    <col min="1542" max="1542" width="11.85546875" customWidth="1"/>
    <col min="1543" max="1543" width="12.5703125" customWidth="1"/>
    <col min="1544" max="1544" width="10.28515625" customWidth="1"/>
    <col min="1545" max="1545" width="12" customWidth="1"/>
    <col min="1546" max="1546" width="11.140625" customWidth="1"/>
    <col min="1792" max="1792" width="35.140625" customWidth="1"/>
    <col min="1793" max="1793" width="18.140625" customWidth="1"/>
    <col min="1794" max="1794" width="11.85546875" customWidth="1"/>
    <col min="1795" max="1795" width="12.28515625" customWidth="1"/>
    <col min="1796" max="1796" width="10.7109375" customWidth="1"/>
    <col min="1797" max="1797" width="9.28515625" customWidth="1"/>
    <col min="1798" max="1798" width="11.85546875" customWidth="1"/>
    <col min="1799" max="1799" width="12.5703125" customWidth="1"/>
    <col min="1800" max="1800" width="10.28515625" customWidth="1"/>
    <col min="1801" max="1801" width="12" customWidth="1"/>
    <col min="1802" max="1802" width="11.140625" customWidth="1"/>
    <col min="2048" max="2048" width="35.140625" customWidth="1"/>
    <col min="2049" max="2049" width="18.140625" customWidth="1"/>
    <col min="2050" max="2050" width="11.85546875" customWidth="1"/>
    <col min="2051" max="2051" width="12.28515625" customWidth="1"/>
    <col min="2052" max="2052" width="10.7109375" customWidth="1"/>
    <col min="2053" max="2053" width="9.28515625" customWidth="1"/>
    <col min="2054" max="2054" width="11.85546875" customWidth="1"/>
    <col min="2055" max="2055" width="12.5703125" customWidth="1"/>
    <col min="2056" max="2056" width="10.28515625" customWidth="1"/>
    <col min="2057" max="2057" width="12" customWidth="1"/>
    <col min="2058" max="2058" width="11.140625" customWidth="1"/>
    <col min="2304" max="2304" width="35.140625" customWidth="1"/>
    <col min="2305" max="2305" width="18.140625" customWidth="1"/>
    <col min="2306" max="2306" width="11.85546875" customWidth="1"/>
    <col min="2307" max="2307" width="12.28515625" customWidth="1"/>
    <col min="2308" max="2308" width="10.7109375" customWidth="1"/>
    <col min="2309" max="2309" width="9.28515625" customWidth="1"/>
    <col min="2310" max="2310" width="11.85546875" customWidth="1"/>
    <col min="2311" max="2311" width="12.5703125" customWidth="1"/>
    <col min="2312" max="2312" width="10.28515625" customWidth="1"/>
    <col min="2313" max="2313" width="12" customWidth="1"/>
    <col min="2314" max="2314" width="11.140625" customWidth="1"/>
    <col min="2560" max="2560" width="35.140625" customWidth="1"/>
    <col min="2561" max="2561" width="18.140625" customWidth="1"/>
    <col min="2562" max="2562" width="11.85546875" customWidth="1"/>
    <col min="2563" max="2563" width="12.28515625" customWidth="1"/>
    <col min="2564" max="2564" width="10.7109375" customWidth="1"/>
    <col min="2565" max="2565" width="9.28515625" customWidth="1"/>
    <col min="2566" max="2566" width="11.85546875" customWidth="1"/>
    <col min="2567" max="2567" width="12.5703125" customWidth="1"/>
    <col min="2568" max="2568" width="10.28515625" customWidth="1"/>
    <col min="2569" max="2569" width="12" customWidth="1"/>
    <col min="2570" max="2570" width="11.140625" customWidth="1"/>
    <col min="2816" max="2816" width="35.140625" customWidth="1"/>
    <col min="2817" max="2817" width="18.140625" customWidth="1"/>
    <col min="2818" max="2818" width="11.85546875" customWidth="1"/>
    <col min="2819" max="2819" width="12.28515625" customWidth="1"/>
    <col min="2820" max="2820" width="10.7109375" customWidth="1"/>
    <col min="2821" max="2821" width="9.28515625" customWidth="1"/>
    <col min="2822" max="2822" width="11.85546875" customWidth="1"/>
    <col min="2823" max="2823" width="12.5703125" customWidth="1"/>
    <col min="2824" max="2824" width="10.28515625" customWidth="1"/>
    <col min="2825" max="2825" width="12" customWidth="1"/>
    <col min="2826" max="2826" width="11.140625" customWidth="1"/>
    <col min="3072" max="3072" width="35.140625" customWidth="1"/>
    <col min="3073" max="3073" width="18.140625" customWidth="1"/>
    <col min="3074" max="3074" width="11.85546875" customWidth="1"/>
    <col min="3075" max="3075" width="12.28515625" customWidth="1"/>
    <col min="3076" max="3076" width="10.7109375" customWidth="1"/>
    <col min="3077" max="3077" width="9.28515625" customWidth="1"/>
    <col min="3078" max="3078" width="11.85546875" customWidth="1"/>
    <col min="3079" max="3079" width="12.5703125" customWidth="1"/>
    <col min="3080" max="3080" width="10.28515625" customWidth="1"/>
    <col min="3081" max="3081" width="12" customWidth="1"/>
    <col min="3082" max="3082" width="11.140625" customWidth="1"/>
    <col min="3328" max="3328" width="35.140625" customWidth="1"/>
    <col min="3329" max="3329" width="18.140625" customWidth="1"/>
    <col min="3330" max="3330" width="11.85546875" customWidth="1"/>
    <col min="3331" max="3331" width="12.28515625" customWidth="1"/>
    <col min="3332" max="3332" width="10.7109375" customWidth="1"/>
    <col min="3333" max="3333" width="9.28515625" customWidth="1"/>
    <col min="3334" max="3334" width="11.85546875" customWidth="1"/>
    <col min="3335" max="3335" width="12.5703125" customWidth="1"/>
    <col min="3336" max="3336" width="10.28515625" customWidth="1"/>
    <col min="3337" max="3337" width="12" customWidth="1"/>
    <col min="3338" max="3338" width="11.140625" customWidth="1"/>
    <col min="3584" max="3584" width="35.140625" customWidth="1"/>
    <col min="3585" max="3585" width="18.140625" customWidth="1"/>
    <col min="3586" max="3586" width="11.85546875" customWidth="1"/>
    <col min="3587" max="3587" width="12.28515625" customWidth="1"/>
    <col min="3588" max="3588" width="10.7109375" customWidth="1"/>
    <col min="3589" max="3589" width="9.28515625" customWidth="1"/>
    <col min="3590" max="3590" width="11.85546875" customWidth="1"/>
    <col min="3591" max="3591" width="12.5703125" customWidth="1"/>
    <col min="3592" max="3592" width="10.28515625" customWidth="1"/>
    <col min="3593" max="3593" width="12" customWidth="1"/>
    <col min="3594" max="3594" width="11.140625" customWidth="1"/>
    <col min="3840" max="3840" width="35.140625" customWidth="1"/>
    <col min="3841" max="3841" width="18.140625" customWidth="1"/>
    <col min="3842" max="3842" width="11.85546875" customWidth="1"/>
    <col min="3843" max="3843" width="12.28515625" customWidth="1"/>
    <col min="3844" max="3844" width="10.7109375" customWidth="1"/>
    <col min="3845" max="3845" width="9.28515625" customWidth="1"/>
    <col min="3846" max="3846" width="11.85546875" customWidth="1"/>
    <col min="3847" max="3847" width="12.5703125" customWidth="1"/>
    <col min="3848" max="3848" width="10.28515625" customWidth="1"/>
    <col min="3849" max="3849" width="12" customWidth="1"/>
    <col min="3850" max="3850" width="11.140625" customWidth="1"/>
    <col min="4096" max="4096" width="35.140625" customWidth="1"/>
    <col min="4097" max="4097" width="18.140625" customWidth="1"/>
    <col min="4098" max="4098" width="11.85546875" customWidth="1"/>
    <col min="4099" max="4099" width="12.28515625" customWidth="1"/>
    <col min="4100" max="4100" width="10.7109375" customWidth="1"/>
    <col min="4101" max="4101" width="9.28515625" customWidth="1"/>
    <col min="4102" max="4102" width="11.85546875" customWidth="1"/>
    <col min="4103" max="4103" width="12.5703125" customWidth="1"/>
    <col min="4104" max="4104" width="10.28515625" customWidth="1"/>
    <col min="4105" max="4105" width="12" customWidth="1"/>
    <col min="4106" max="4106" width="11.140625" customWidth="1"/>
    <col min="4352" max="4352" width="35.140625" customWidth="1"/>
    <col min="4353" max="4353" width="18.140625" customWidth="1"/>
    <col min="4354" max="4354" width="11.85546875" customWidth="1"/>
    <col min="4355" max="4355" width="12.28515625" customWidth="1"/>
    <col min="4356" max="4356" width="10.7109375" customWidth="1"/>
    <col min="4357" max="4357" width="9.28515625" customWidth="1"/>
    <col min="4358" max="4358" width="11.85546875" customWidth="1"/>
    <col min="4359" max="4359" width="12.5703125" customWidth="1"/>
    <col min="4360" max="4360" width="10.28515625" customWidth="1"/>
    <col min="4361" max="4361" width="12" customWidth="1"/>
    <col min="4362" max="4362" width="11.140625" customWidth="1"/>
    <col min="4608" max="4608" width="35.140625" customWidth="1"/>
    <col min="4609" max="4609" width="18.140625" customWidth="1"/>
    <col min="4610" max="4610" width="11.85546875" customWidth="1"/>
    <col min="4611" max="4611" width="12.28515625" customWidth="1"/>
    <col min="4612" max="4612" width="10.7109375" customWidth="1"/>
    <col min="4613" max="4613" width="9.28515625" customWidth="1"/>
    <col min="4614" max="4614" width="11.85546875" customWidth="1"/>
    <col min="4615" max="4615" width="12.5703125" customWidth="1"/>
    <col min="4616" max="4616" width="10.28515625" customWidth="1"/>
    <col min="4617" max="4617" width="12" customWidth="1"/>
    <col min="4618" max="4618" width="11.140625" customWidth="1"/>
    <col min="4864" max="4864" width="35.140625" customWidth="1"/>
    <col min="4865" max="4865" width="18.140625" customWidth="1"/>
    <col min="4866" max="4866" width="11.85546875" customWidth="1"/>
    <col min="4867" max="4867" width="12.28515625" customWidth="1"/>
    <col min="4868" max="4868" width="10.7109375" customWidth="1"/>
    <col min="4869" max="4869" width="9.28515625" customWidth="1"/>
    <col min="4870" max="4870" width="11.85546875" customWidth="1"/>
    <col min="4871" max="4871" width="12.5703125" customWidth="1"/>
    <col min="4872" max="4872" width="10.28515625" customWidth="1"/>
    <col min="4873" max="4873" width="12" customWidth="1"/>
    <col min="4874" max="4874" width="11.140625" customWidth="1"/>
    <col min="5120" max="5120" width="35.140625" customWidth="1"/>
    <col min="5121" max="5121" width="18.140625" customWidth="1"/>
    <col min="5122" max="5122" width="11.85546875" customWidth="1"/>
    <col min="5123" max="5123" width="12.28515625" customWidth="1"/>
    <col min="5124" max="5124" width="10.7109375" customWidth="1"/>
    <col min="5125" max="5125" width="9.28515625" customWidth="1"/>
    <col min="5126" max="5126" width="11.85546875" customWidth="1"/>
    <col min="5127" max="5127" width="12.5703125" customWidth="1"/>
    <col min="5128" max="5128" width="10.28515625" customWidth="1"/>
    <col min="5129" max="5129" width="12" customWidth="1"/>
    <col min="5130" max="5130" width="11.140625" customWidth="1"/>
    <col min="5376" max="5376" width="35.140625" customWidth="1"/>
    <col min="5377" max="5377" width="18.140625" customWidth="1"/>
    <col min="5378" max="5378" width="11.85546875" customWidth="1"/>
    <col min="5379" max="5379" width="12.28515625" customWidth="1"/>
    <col min="5380" max="5380" width="10.7109375" customWidth="1"/>
    <col min="5381" max="5381" width="9.28515625" customWidth="1"/>
    <col min="5382" max="5382" width="11.85546875" customWidth="1"/>
    <col min="5383" max="5383" width="12.5703125" customWidth="1"/>
    <col min="5384" max="5384" width="10.28515625" customWidth="1"/>
    <col min="5385" max="5385" width="12" customWidth="1"/>
    <col min="5386" max="5386" width="11.140625" customWidth="1"/>
    <col min="5632" max="5632" width="35.140625" customWidth="1"/>
    <col min="5633" max="5633" width="18.140625" customWidth="1"/>
    <col min="5634" max="5634" width="11.85546875" customWidth="1"/>
    <col min="5635" max="5635" width="12.28515625" customWidth="1"/>
    <col min="5636" max="5636" width="10.7109375" customWidth="1"/>
    <col min="5637" max="5637" width="9.28515625" customWidth="1"/>
    <col min="5638" max="5638" width="11.85546875" customWidth="1"/>
    <col min="5639" max="5639" width="12.5703125" customWidth="1"/>
    <col min="5640" max="5640" width="10.28515625" customWidth="1"/>
    <col min="5641" max="5641" width="12" customWidth="1"/>
    <col min="5642" max="5642" width="11.140625" customWidth="1"/>
    <col min="5888" max="5888" width="35.140625" customWidth="1"/>
    <col min="5889" max="5889" width="18.140625" customWidth="1"/>
    <col min="5890" max="5890" width="11.85546875" customWidth="1"/>
    <col min="5891" max="5891" width="12.28515625" customWidth="1"/>
    <col min="5892" max="5892" width="10.7109375" customWidth="1"/>
    <col min="5893" max="5893" width="9.28515625" customWidth="1"/>
    <col min="5894" max="5894" width="11.85546875" customWidth="1"/>
    <col min="5895" max="5895" width="12.5703125" customWidth="1"/>
    <col min="5896" max="5896" width="10.28515625" customWidth="1"/>
    <col min="5897" max="5897" width="12" customWidth="1"/>
    <col min="5898" max="5898" width="11.140625" customWidth="1"/>
    <col min="6144" max="6144" width="35.140625" customWidth="1"/>
    <col min="6145" max="6145" width="18.140625" customWidth="1"/>
    <col min="6146" max="6146" width="11.85546875" customWidth="1"/>
    <col min="6147" max="6147" width="12.28515625" customWidth="1"/>
    <col min="6148" max="6148" width="10.7109375" customWidth="1"/>
    <col min="6149" max="6149" width="9.28515625" customWidth="1"/>
    <col min="6150" max="6150" width="11.85546875" customWidth="1"/>
    <col min="6151" max="6151" width="12.5703125" customWidth="1"/>
    <col min="6152" max="6152" width="10.28515625" customWidth="1"/>
    <col min="6153" max="6153" width="12" customWidth="1"/>
    <col min="6154" max="6154" width="11.140625" customWidth="1"/>
    <col min="6400" max="6400" width="35.140625" customWidth="1"/>
    <col min="6401" max="6401" width="18.140625" customWidth="1"/>
    <col min="6402" max="6402" width="11.85546875" customWidth="1"/>
    <col min="6403" max="6403" width="12.28515625" customWidth="1"/>
    <col min="6404" max="6404" width="10.7109375" customWidth="1"/>
    <col min="6405" max="6405" width="9.28515625" customWidth="1"/>
    <col min="6406" max="6406" width="11.85546875" customWidth="1"/>
    <col min="6407" max="6407" width="12.5703125" customWidth="1"/>
    <col min="6408" max="6408" width="10.28515625" customWidth="1"/>
    <col min="6409" max="6409" width="12" customWidth="1"/>
    <col min="6410" max="6410" width="11.140625" customWidth="1"/>
    <col min="6656" max="6656" width="35.140625" customWidth="1"/>
    <col min="6657" max="6657" width="18.140625" customWidth="1"/>
    <col min="6658" max="6658" width="11.85546875" customWidth="1"/>
    <col min="6659" max="6659" width="12.28515625" customWidth="1"/>
    <col min="6660" max="6660" width="10.7109375" customWidth="1"/>
    <col min="6661" max="6661" width="9.28515625" customWidth="1"/>
    <col min="6662" max="6662" width="11.85546875" customWidth="1"/>
    <col min="6663" max="6663" width="12.5703125" customWidth="1"/>
    <col min="6664" max="6664" width="10.28515625" customWidth="1"/>
    <col min="6665" max="6665" width="12" customWidth="1"/>
    <col min="6666" max="6666" width="11.140625" customWidth="1"/>
    <col min="6912" max="6912" width="35.140625" customWidth="1"/>
    <col min="6913" max="6913" width="18.140625" customWidth="1"/>
    <col min="6914" max="6914" width="11.85546875" customWidth="1"/>
    <col min="6915" max="6915" width="12.28515625" customWidth="1"/>
    <col min="6916" max="6916" width="10.7109375" customWidth="1"/>
    <col min="6917" max="6917" width="9.28515625" customWidth="1"/>
    <col min="6918" max="6918" width="11.85546875" customWidth="1"/>
    <col min="6919" max="6919" width="12.5703125" customWidth="1"/>
    <col min="6920" max="6920" width="10.28515625" customWidth="1"/>
    <col min="6921" max="6921" width="12" customWidth="1"/>
    <col min="6922" max="6922" width="11.140625" customWidth="1"/>
    <col min="7168" max="7168" width="35.140625" customWidth="1"/>
    <col min="7169" max="7169" width="18.140625" customWidth="1"/>
    <col min="7170" max="7170" width="11.85546875" customWidth="1"/>
    <col min="7171" max="7171" width="12.28515625" customWidth="1"/>
    <col min="7172" max="7172" width="10.7109375" customWidth="1"/>
    <col min="7173" max="7173" width="9.28515625" customWidth="1"/>
    <col min="7174" max="7174" width="11.85546875" customWidth="1"/>
    <col min="7175" max="7175" width="12.5703125" customWidth="1"/>
    <col min="7176" max="7176" width="10.28515625" customWidth="1"/>
    <col min="7177" max="7177" width="12" customWidth="1"/>
    <col min="7178" max="7178" width="11.140625" customWidth="1"/>
    <col min="7424" max="7424" width="35.140625" customWidth="1"/>
    <col min="7425" max="7425" width="18.140625" customWidth="1"/>
    <col min="7426" max="7426" width="11.85546875" customWidth="1"/>
    <col min="7427" max="7427" width="12.28515625" customWidth="1"/>
    <col min="7428" max="7428" width="10.7109375" customWidth="1"/>
    <col min="7429" max="7429" width="9.28515625" customWidth="1"/>
    <col min="7430" max="7430" width="11.85546875" customWidth="1"/>
    <col min="7431" max="7431" width="12.5703125" customWidth="1"/>
    <col min="7432" max="7432" width="10.28515625" customWidth="1"/>
    <col min="7433" max="7433" width="12" customWidth="1"/>
    <col min="7434" max="7434" width="11.140625" customWidth="1"/>
    <col min="7680" max="7680" width="35.140625" customWidth="1"/>
    <col min="7681" max="7681" width="18.140625" customWidth="1"/>
    <col min="7682" max="7682" width="11.85546875" customWidth="1"/>
    <col min="7683" max="7683" width="12.28515625" customWidth="1"/>
    <col min="7684" max="7684" width="10.7109375" customWidth="1"/>
    <col min="7685" max="7685" width="9.28515625" customWidth="1"/>
    <col min="7686" max="7686" width="11.85546875" customWidth="1"/>
    <col min="7687" max="7687" width="12.5703125" customWidth="1"/>
    <col min="7688" max="7688" width="10.28515625" customWidth="1"/>
    <col min="7689" max="7689" width="12" customWidth="1"/>
    <col min="7690" max="7690" width="11.140625" customWidth="1"/>
    <col min="7936" max="7936" width="35.140625" customWidth="1"/>
    <col min="7937" max="7937" width="18.140625" customWidth="1"/>
    <col min="7938" max="7938" width="11.85546875" customWidth="1"/>
    <col min="7939" max="7939" width="12.28515625" customWidth="1"/>
    <col min="7940" max="7940" width="10.7109375" customWidth="1"/>
    <col min="7941" max="7941" width="9.28515625" customWidth="1"/>
    <col min="7942" max="7942" width="11.85546875" customWidth="1"/>
    <col min="7943" max="7943" width="12.5703125" customWidth="1"/>
    <col min="7944" max="7944" width="10.28515625" customWidth="1"/>
    <col min="7945" max="7945" width="12" customWidth="1"/>
    <col min="7946" max="7946" width="11.140625" customWidth="1"/>
    <col min="8192" max="8192" width="35.140625" customWidth="1"/>
    <col min="8193" max="8193" width="18.140625" customWidth="1"/>
    <col min="8194" max="8194" width="11.85546875" customWidth="1"/>
    <col min="8195" max="8195" width="12.28515625" customWidth="1"/>
    <col min="8196" max="8196" width="10.7109375" customWidth="1"/>
    <col min="8197" max="8197" width="9.28515625" customWidth="1"/>
    <col min="8198" max="8198" width="11.85546875" customWidth="1"/>
    <col min="8199" max="8199" width="12.5703125" customWidth="1"/>
    <col min="8200" max="8200" width="10.28515625" customWidth="1"/>
    <col min="8201" max="8201" width="12" customWidth="1"/>
    <col min="8202" max="8202" width="11.140625" customWidth="1"/>
    <col min="8448" max="8448" width="35.140625" customWidth="1"/>
    <col min="8449" max="8449" width="18.140625" customWidth="1"/>
    <col min="8450" max="8450" width="11.85546875" customWidth="1"/>
    <col min="8451" max="8451" width="12.28515625" customWidth="1"/>
    <col min="8452" max="8452" width="10.7109375" customWidth="1"/>
    <col min="8453" max="8453" width="9.28515625" customWidth="1"/>
    <col min="8454" max="8454" width="11.85546875" customWidth="1"/>
    <col min="8455" max="8455" width="12.5703125" customWidth="1"/>
    <col min="8456" max="8456" width="10.28515625" customWidth="1"/>
    <col min="8457" max="8457" width="12" customWidth="1"/>
    <col min="8458" max="8458" width="11.140625" customWidth="1"/>
    <col min="8704" max="8704" width="35.140625" customWidth="1"/>
    <col min="8705" max="8705" width="18.140625" customWidth="1"/>
    <col min="8706" max="8706" width="11.85546875" customWidth="1"/>
    <col min="8707" max="8707" width="12.28515625" customWidth="1"/>
    <col min="8708" max="8708" width="10.7109375" customWidth="1"/>
    <col min="8709" max="8709" width="9.28515625" customWidth="1"/>
    <col min="8710" max="8710" width="11.85546875" customWidth="1"/>
    <col min="8711" max="8711" width="12.5703125" customWidth="1"/>
    <col min="8712" max="8712" width="10.28515625" customWidth="1"/>
    <col min="8713" max="8713" width="12" customWidth="1"/>
    <col min="8714" max="8714" width="11.140625" customWidth="1"/>
    <col min="8960" max="8960" width="35.140625" customWidth="1"/>
    <col min="8961" max="8961" width="18.140625" customWidth="1"/>
    <col min="8962" max="8962" width="11.85546875" customWidth="1"/>
    <col min="8963" max="8963" width="12.28515625" customWidth="1"/>
    <col min="8964" max="8964" width="10.7109375" customWidth="1"/>
    <col min="8965" max="8965" width="9.28515625" customWidth="1"/>
    <col min="8966" max="8966" width="11.85546875" customWidth="1"/>
    <col min="8967" max="8967" width="12.5703125" customWidth="1"/>
    <col min="8968" max="8968" width="10.28515625" customWidth="1"/>
    <col min="8969" max="8969" width="12" customWidth="1"/>
    <col min="8970" max="8970" width="11.140625" customWidth="1"/>
    <col min="9216" max="9216" width="35.140625" customWidth="1"/>
    <col min="9217" max="9217" width="18.140625" customWidth="1"/>
    <col min="9218" max="9218" width="11.85546875" customWidth="1"/>
    <col min="9219" max="9219" width="12.28515625" customWidth="1"/>
    <col min="9220" max="9220" width="10.7109375" customWidth="1"/>
    <col min="9221" max="9221" width="9.28515625" customWidth="1"/>
    <col min="9222" max="9222" width="11.85546875" customWidth="1"/>
    <col min="9223" max="9223" width="12.5703125" customWidth="1"/>
    <col min="9224" max="9224" width="10.28515625" customWidth="1"/>
    <col min="9225" max="9225" width="12" customWidth="1"/>
    <col min="9226" max="9226" width="11.140625" customWidth="1"/>
    <col min="9472" max="9472" width="35.140625" customWidth="1"/>
    <col min="9473" max="9473" width="18.140625" customWidth="1"/>
    <col min="9474" max="9474" width="11.85546875" customWidth="1"/>
    <col min="9475" max="9475" width="12.28515625" customWidth="1"/>
    <col min="9476" max="9476" width="10.7109375" customWidth="1"/>
    <col min="9477" max="9477" width="9.28515625" customWidth="1"/>
    <col min="9478" max="9478" width="11.85546875" customWidth="1"/>
    <col min="9479" max="9479" width="12.5703125" customWidth="1"/>
    <col min="9480" max="9480" width="10.28515625" customWidth="1"/>
    <col min="9481" max="9481" width="12" customWidth="1"/>
    <col min="9482" max="9482" width="11.140625" customWidth="1"/>
    <col min="9728" max="9728" width="35.140625" customWidth="1"/>
    <col min="9729" max="9729" width="18.140625" customWidth="1"/>
    <col min="9730" max="9730" width="11.85546875" customWidth="1"/>
    <col min="9731" max="9731" width="12.28515625" customWidth="1"/>
    <col min="9732" max="9732" width="10.7109375" customWidth="1"/>
    <col min="9733" max="9733" width="9.28515625" customWidth="1"/>
    <col min="9734" max="9734" width="11.85546875" customWidth="1"/>
    <col min="9735" max="9735" width="12.5703125" customWidth="1"/>
    <col min="9736" max="9736" width="10.28515625" customWidth="1"/>
    <col min="9737" max="9737" width="12" customWidth="1"/>
    <col min="9738" max="9738" width="11.140625" customWidth="1"/>
    <col min="9984" max="9984" width="35.140625" customWidth="1"/>
    <col min="9985" max="9985" width="18.140625" customWidth="1"/>
    <col min="9986" max="9986" width="11.85546875" customWidth="1"/>
    <col min="9987" max="9987" width="12.28515625" customWidth="1"/>
    <col min="9988" max="9988" width="10.7109375" customWidth="1"/>
    <col min="9989" max="9989" width="9.28515625" customWidth="1"/>
    <col min="9990" max="9990" width="11.85546875" customWidth="1"/>
    <col min="9991" max="9991" width="12.5703125" customWidth="1"/>
    <col min="9992" max="9992" width="10.28515625" customWidth="1"/>
    <col min="9993" max="9993" width="12" customWidth="1"/>
    <col min="9994" max="9994" width="11.140625" customWidth="1"/>
    <col min="10240" max="10240" width="35.140625" customWidth="1"/>
    <col min="10241" max="10241" width="18.140625" customWidth="1"/>
    <col min="10242" max="10242" width="11.85546875" customWidth="1"/>
    <col min="10243" max="10243" width="12.28515625" customWidth="1"/>
    <col min="10244" max="10244" width="10.7109375" customWidth="1"/>
    <col min="10245" max="10245" width="9.28515625" customWidth="1"/>
    <col min="10246" max="10246" width="11.85546875" customWidth="1"/>
    <col min="10247" max="10247" width="12.5703125" customWidth="1"/>
    <col min="10248" max="10248" width="10.28515625" customWidth="1"/>
    <col min="10249" max="10249" width="12" customWidth="1"/>
    <col min="10250" max="10250" width="11.140625" customWidth="1"/>
    <col min="10496" max="10496" width="35.140625" customWidth="1"/>
    <col min="10497" max="10497" width="18.140625" customWidth="1"/>
    <col min="10498" max="10498" width="11.85546875" customWidth="1"/>
    <col min="10499" max="10499" width="12.28515625" customWidth="1"/>
    <col min="10500" max="10500" width="10.7109375" customWidth="1"/>
    <col min="10501" max="10501" width="9.28515625" customWidth="1"/>
    <col min="10502" max="10502" width="11.85546875" customWidth="1"/>
    <col min="10503" max="10503" width="12.5703125" customWidth="1"/>
    <col min="10504" max="10504" width="10.28515625" customWidth="1"/>
    <col min="10505" max="10505" width="12" customWidth="1"/>
    <col min="10506" max="10506" width="11.140625" customWidth="1"/>
    <col min="10752" max="10752" width="35.140625" customWidth="1"/>
    <col min="10753" max="10753" width="18.140625" customWidth="1"/>
    <col min="10754" max="10754" width="11.85546875" customWidth="1"/>
    <col min="10755" max="10755" width="12.28515625" customWidth="1"/>
    <col min="10756" max="10756" width="10.7109375" customWidth="1"/>
    <col min="10757" max="10757" width="9.28515625" customWidth="1"/>
    <col min="10758" max="10758" width="11.85546875" customWidth="1"/>
    <col min="10759" max="10759" width="12.5703125" customWidth="1"/>
    <col min="10760" max="10760" width="10.28515625" customWidth="1"/>
    <col min="10761" max="10761" width="12" customWidth="1"/>
    <col min="10762" max="10762" width="11.140625" customWidth="1"/>
    <col min="11008" max="11008" width="35.140625" customWidth="1"/>
    <col min="11009" max="11009" width="18.140625" customWidth="1"/>
    <col min="11010" max="11010" width="11.85546875" customWidth="1"/>
    <col min="11011" max="11011" width="12.28515625" customWidth="1"/>
    <col min="11012" max="11012" width="10.7109375" customWidth="1"/>
    <col min="11013" max="11013" width="9.28515625" customWidth="1"/>
    <col min="11014" max="11014" width="11.85546875" customWidth="1"/>
    <col min="11015" max="11015" width="12.5703125" customWidth="1"/>
    <col min="11016" max="11016" width="10.28515625" customWidth="1"/>
    <col min="11017" max="11017" width="12" customWidth="1"/>
    <col min="11018" max="11018" width="11.140625" customWidth="1"/>
    <col min="11264" max="11264" width="35.140625" customWidth="1"/>
    <col min="11265" max="11265" width="18.140625" customWidth="1"/>
    <col min="11266" max="11266" width="11.85546875" customWidth="1"/>
    <col min="11267" max="11267" width="12.28515625" customWidth="1"/>
    <col min="11268" max="11268" width="10.7109375" customWidth="1"/>
    <col min="11269" max="11269" width="9.28515625" customWidth="1"/>
    <col min="11270" max="11270" width="11.85546875" customWidth="1"/>
    <col min="11271" max="11271" width="12.5703125" customWidth="1"/>
    <col min="11272" max="11272" width="10.28515625" customWidth="1"/>
    <col min="11273" max="11273" width="12" customWidth="1"/>
    <col min="11274" max="11274" width="11.140625" customWidth="1"/>
    <col min="11520" max="11520" width="35.140625" customWidth="1"/>
    <col min="11521" max="11521" width="18.140625" customWidth="1"/>
    <col min="11522" max="11522" width="11.85546875" customWidth="1"/>
    <col min="11523" max="11523" width="12.28515625" customWidth="1"/>
    <col min="11524" max="11524" width="10.7109375" customWidth="1"/>
    <col min="11525" max="11525" width="9.28515625" customWidth="1"/>
    <col min="11526" max="11526" width="11.85546875" customWidth="1"/>
    <col min="11527" max="11527" width="12.5703125" customWidth="1"/>
    <col min="11528" max="11528" width="10.28515625" customWidth="1"/>
    <col min="11529" max="11529" width="12" customWidth="1"/>
    <col min="11530" max="11530" width="11.140625" customWidth="1"/>
    <col min="11776" max="11776" width="35.140625" customWidth="1"/>
    <col min="11777" max="11777" width="18.140625" customWidth="1"/>
    <col min="11778" max="11778" width="11.85546875" customWidth="1"/>
    <col min="11779" max="11779" width="12.28515625" customWidth="1"/>
    <col min="11780" max="11780" width="10.7109375" customWidth="1"/>
    <col min="11781" max="11781" width="9.28515625" customWidth="1"/>
    <col min="11782" max="11782" width="11.85546875" customWidth="1"/>
    <col min="11783" max="11783" width="12.5703125" customWidth="1"/>
    <col min="11784" max="11784" width="10.28515625" customWidth="1"/>
    <col min="11785" max="11785" width="12" customWidth="1"/>
    <col min="11786" max="11786" width="11.140625" customWidth="1"/>
    <col min="12032" max="12032" width="35.140625" customWidth="1"/>
    <col min="12033" max="12033" width="18.140625" customWidth="1"/>
    <col min="12034" max="12034" width="11.85546875" customWidth="1"/>
    <col min="12035" max="12035" width="12.28515625" customWidth="1"/>
    <col min="12036" max="12036" width="10.7109375" customWidth="1"/>
    <col min="12037" max="12037" width="9.28515625" customWidth="1"/>
    <col min="12038" max="12038" width="11.85546875" customWidth="1"/>
    <col min="12039" max="12039" width="12.5703125" customWidth="1"/>
    <col min="12040" max="12040" width="10.28515625" customWidth="1"/>
    <col min="12041" max="12041" width="12" customWidth="1"/>
    <col min="12042" max="12042" width="11.140625" customWidth="1"/>
    <col min="12288" max="12288" width="35.140625" customWidth="1"/>
    <col min="12289" max="12289" width="18.140625" customWidth="1"/>
    <col min="12290" max="12290" width="11.85546875" customWidth="1"/>
    <col min="12291" max="12291" width="12.28515625" customWidth="1"/>
    <col min="12292" max="12292" width="10.7109375" customWidth="1"/>
    <col min="12293" max="12293" width="9.28515625" customWidth="1"/>
    <col min="12294" max="12294" width="11.85546875" customWidth="1"/>
    <col min="12295" max="12295" width="12.5703125" customWidth="1"/>
    <col min="12296" max="12296" width="10.28515625" customWidth="1"/>
    <col min="12297" max="12297" width="12" customWidth="1"/>
    <col min="12298" max="12298" width="11.140625" customWidth="1"/>
    <col min="12544" max="12544" width="35.140625" customWidth="1"/>
    <col min="12545" max="12545" width="18.140625" customWidth="1"/>
    <col min="12546" max="12546" width="11.85546875" customWidth="1"/>
    <col min="12547" max="12547" width="12.28515625" customWidth="1"/>
    <col min="12548" max="12548" width="10.7109375" customWidth="1"/>
    <col min="12549" max="12549" width="9.28515625" customWidth="1"/>
    <col min="12550" max="12550" width="11.85546875" customWidth="1"/>
    <col min="12551" max="12551" width="12.5703125" customWidth="1"/>
    <col min="12552" max="12552" width="10.28515625" customWidth="1"/>
    <col min="12553" max="12553" width="12" customWidth="1"/>
    <col min="12554" max="12554" width="11.140625" customWidth="1"/>
    <col min="12800" max="12800" width="35.140625" customWidth="1"/>
    <col min="12801" max="12801" width="18.140625" customWidth="1"/>
    <col min="12802" max="12802" width="11.85546875" customWidth="1"/>
    <col min="12803" max="12803" width="12.28515625" customWidth="1"/>
    <col min="12804" max="12804" width="10.7109375" customWidth="1"/>
    <col min="12805" max="12805" width="9.28515625" customWidth="1"/>
    <col min="12806" max="12806" width="11.85546875" customWidth="1"/>
    <col min="12807" max="12807" width="12.5703125" customWidth="1"/>
    <col min="12808" max="12808" width="10.28515625" customWidth="1"/>
    <col min="12809" max="12809" width="12" customWidth="1"/>
    <col min="12810" max="12810" width="11.140625" customWidth="1"/>
    <col min="13056" max="13056" width="35.140625" customWidth="1"/>
    <col min="13057" max="13057" width="18.140625" customWidth="1"/>
    <col min="13058" max="13058" width="11.85546875" customWidth="1"/>
    <col min="13059" max="13059" width="12.28515625" customWidth="1"/>
    <col min="13060" max="13060" width="10.7109375" customWidth="1"/>
    <col min="13061" max="13061" width="9.28515625" customWidth="1"/>
    <col min="13062" max="13062" width="11.85546875" customWidth="1"/>
    <col min="13063" max="13063" width="12.5703125" customWidth="1"/>
    <col min="13064" max="13064" width="10.28515625" customWidth="1"/>
    <col min="13065" max="13065" width="12" customWidth="1"/>
    <col min="13066" max="13066" width="11.140625" customWidth="1"/>
    <col min="13312" max="13312" width="35.140625" customWidth="1"/>
    <col min="13313" max="13313" width="18.140625" customWidth="1"/>
    <col min="13314" max="13314" width="11.85546875" customWidth="1"/>
    <col min="13315" max="13315" width="12.28515625" customWidth="1"/>
    <col min="13316" max="13316" width="10.7109375" customWidth="1"/>
    <col min="13317" max="13317" width="9.28515625" customWidth="1"/>
    <col min="13318" max="13318" width="11.85546875" customWidth="1"/>
    <col min="13319" max="13319" width="12.5703125" customWidth="1"/>
    <col min="13320" max="13320" width="10.28515625" customWidth="1"/>
    <col min="13321" max="13321" width="12" customWidth="1"/>
    <col min="13322" max="13322" width="11.140625" customWidth="1"/>
    <col min="13568" max="13568" width="35.140625" customWidth="1"/>
    <col min="13569" max="13569" width="18.140625" customWidth="1"/>
    <col min="13570" max="13570" width="11.85546875" customWidth="1"/>
    <col min="13571" max="13571" width="12.28515625" customWidth="1"/>
    <col min="13572" max="13572" width="10.7109375" customWidth="1"/>
    <col min="13573" max="13573" width="9.28515625" customWidth="1"/>
    <col min="13574" max="13574" width="11.85546875" customWidth="1"/>
    <col min="13575" max="13575" width="12.5703125" customWidth="1"/>
    <col min="13576" max="13576" width="10.28515625" customWidth="1"/>
    <col min="13577" max="13577" width="12" customWidth="1"/>
    <col min="13578" max="13578" width="11.140625" customWidth="1"/>
    <col min="13824" max="13824" width="35.140625" customWidth="1"/>
    <col min="13825" max="13825" width="18.140625" customWidth="1"/>
    <col min="13826" max="13826" width="11.85546875" customWidth="1"/>
    <col min="13827" max="13827" width="12.28515625" customWidth="1"/>
    <col min="13828" max="13828" width="10.7109375" customWidth="1"/>
    <col min="13829" max="13829" width="9.28515625" customWidth="1"/>
    <col min="13830" max="13830" width="11.85546875" customWidth="1"/>
    <col min="13831" max="13831" width="12.5703125" customWidth="1"/>
    <col min="13832" max="13832" width="10.28515625" customWidth="1"/>
    <col min="13833" max="13833" width="12" customWidth="1"/>
    <col min="13834" max="13834" width="11.140625" customWidth="1"/>
    <col min="14080" max="14080" width="35.140625" customWidth="1"/>
    <col min="14081" max="14081" width="18.140625" customWidth="1"/>
    <col min="14082" max="14082" width="11.85546875" customWidth="1"/>
    <col min="14083" max="14083" width="12.28515625" customWidth="1"/>
    <col min="14084" max="14084" width="10.7109375" customWidth="1"/>
    <col min="14085" max="14085" width="9.28515625" customWidth="1"/>
    <col min="14086" max="14086" width="11.85546875" customWidth="1"/>
    <col min="14087" max="14087" width="12.5703125" customWidth="1"/>
    <col min="14088" max="14088" width="10.28515625" customWidth="1"/>
    <col min="14089" max="14089" width="12" customWidth="1"/>
    <col min="14090" max="14090" width="11.140625" customWidth="1"/>
    <col min="14336" max="14336" width="35.140625" customWidth="1"/>
    <col min="14337" max="14337" width="18.140625" customWidth="1"/>
    <col min="14338" max="14338" width="11.85546875" customWidth="1"/>
    <col min="14339" max="14339" width="12.28515625" customWidth="1"/>
    <col min="14340" max="14340" width="10.7109375" customWidth="1"/>
    <col min="14341" max="14341" width="9.28515625" customWidth="1"/>
    <col min="14342" max="14342" width="11.85546875" customWidth="1"/>
    <col min="14343" max="14343" width="12.5703125" customWidth="1"/>
    <col min="14344" max="14344" width="10.28515625" customWidth="1"/>
    <col min="14345" max="14345" width="12" customWidth="1"/>
    <col min="14346" max="14346" width="11.140625" customWidth="1"/>
    <col min="14592" max="14592" width="35.140625" customWidth="1"/>
    <col min="14593" max="14593" width="18.140625" customWidth="1"/>
    <col min="14594" max="14594" width="11.85546875" customWidth="1"/>
    <col min="14595" max="14595" width="12.28515625" customWidth="1"/>
    <col min="14596" max="14596" width="10.7109375" customWidth="1"/>
    <col min="14597" max="14597" width="9.28515625" customWidth="1"/>
    <col min="14598" max="14598" width="11.85546875" customWidth="1"/>
    <col min="14599" max="14599" width="12.5703125" customWidth="1"/>
    <col min="14600" max="14600" width="10.28515625" customWidth="1"/>
    <col min="14601" max="14601" width="12" customWidth="1"/>
    <col min="14602" max="14602" width="11.140625" customWidth="1"/>
    <col min="14848" max="14848" width="35.140625" customWidth="1"/>
    <col min="14849" max="14849" width="18.140625" customWidth="1"/>
    <col min="14850" max="14850" width="11.85546875" customWidth="1"/>
    <col min="14851" max="14851" width="12.28515625" customWidth="1"/>
    <col min="14852" max="14852" width="10.7109375" customWidth="1"/>
    <col min="14853" max="14853" width="9.28515625" customWidth="1"/>
    <col min="14854" max="14854" width="11.85546875" customWidth="1"/>
    <col min="14855" max="14855" width="12.5703125" customWidth="1"/>
    <col min="14856" max="14856" width="10.28515625" customWidth="1"/>
    <col min="14857" max="14857" width="12" customWidth="1"/>
    <col min="14858" max="14858" width="11.140625" customWidth="1"/>
    <col min="15104" max="15104" width="35.140625" customWidth="1"/>
    <col min="15105" max="15105" width="18.140625" customWidth="1"/>
    <col min="15106" max="15106" width="11.85546875" customWidth="1"/>
    <col min="15107" max="15107" width="12.28515625" customWidth="1"/>
    <col min="15108" max="15108" width="10.7109375" customWidth="1"/>
    <col min="15109" max="15109" width="9.28515625" customWidth="1"/>
    <col min="15110" max="15110" width="11.85546875" customWidth="1"/>
    <col min="15111" max="15111" width="12.5703125" customWidth="1"/>
    <col min="15112" max="15112" width="10.28515625" customWidth="1"/>
    <col min="15113" max="15113" width="12" customWidth="1"/>
    <col min="15114" max="15114" width="11.140625" customWidth="1"/>
    <col min="15360" max="15360" width="35.140625" customWidth="1"/>
    <col min="15361" max="15361" width="18.140625" customWidth="1"/>
    <col min="15362" max="15362" width="11.85546875" customWidth="1"/>
    <col min="15363" max="15363" width="12.28515625" customWidth="1"/>
    <col min="15364" max="15364" width="10.7109375" customWidth="1"/>
    <col min="15365" max="15365" width="9.28515625" customWidth="1"/>
    <col min="15366" max="15366" width="11.85546875" customWidth="1"/>
    <col min="15367" max="15367" width="12.5703125" customWidth="1"/>
    <col min="15368" max="15368" width="10.28515625" customWidth="1"/>
    <col min="15369" max="15369" width="12" customWidth="1"/>
    <col min="15370" max="15370" width="11.140625" customWidth="1"/>
    <col min="15616" max="15616" width="35.140625" customWidth="1"/>
    <col min="15617" max="15617" width="18.140625" customWidth="1"/>
    <col min="15618" max="15618" width="11.85546875" customWidth="1"/>
    <col min="15619" max="15619" width="12.28515625" customWidth="1"/>
    <col min="15620" max="15620" width="10.7109375" customWidth="1"/>
    <col min="15621" max="15621" width="9.28515625" customWidth="1"/>
    <col min="15622" max="15622" width="11.85546875" customWidth="1"/>
    <col min="15623" max="15623" width="12.5703125" customWidth="1"/>
    <col min="15624" max="15624" width="10.28515625" customWidth="1"/>
    <col min="15625" max="15625" width="12" customWidth="1"/>
    <col min="15626" max="15626" width="11.140625" customWidth="1"/>
    <col min="15872" max="15872" width="35.140625" customWidth="1"/>
    <col min="15873" max="15873" width="18.140625" customWidth="1"/>
    <col min="15874" max="15874" width="11.85546875" customWidth="1"/>
    <col min="15875" max="15875" width="12.28515625" customWidth="1"/>
    <col min="15876" max="15876" width="10.7109375" customWidth="1"/>
    <col min="15877" max="15877" width="9.28515625" customWidth="1"/>
    <col min="15878" max="15878" width="11.85546875" customWidth="1"/>
    <col min="15879" max="15879" width="12.5703125" customWidth="1"/>
    <col min="15880" max="15880" width="10.28515625" customWidth="1"/>
    <col min="15881" max="15881" width="12" customWidth="1"/>
    <col min="15882" max="15882" width="11.140625" customWidth="1"/>
    <col min="16128" max="16128" width="35.140625" customWidth="1"/>
    <col min="16129" max="16129" width="18.140625" customWidth="1"/>
    <col min="16130" max="16130" width="11.85546875" customWidth="1"/>
    <col min="16131" max="16131" width="12.28515625" customWidth="1"/>
    <col min="16132" max="16132" width="10.7109375" customWidth="1"/>
    <col min="16133" max="16133" width="9.28515625" customWidth="1"/>
    <col min="16134" max="16134" width="11.85546875" customWidth="1"/>
    <col min="16135" max="16135" width="12.5703125" customWidth="1"/>
    <col min="16136" max="16136" width="10.28515625" customWidth="1"/>
    <col min="16137" max="16137" width="12" customWidth="1"/>
    <col min="16138" max="16138" width="11.140625" customWidth="1"/>
  </cols>
  <sheetData>
    <row r="1" spans="1:13" ht="15.75" x14ac:dyDescent="0.25">
      <c r="J1" s="132" t="s">
        <v>41</v>
      </c>
      <c r="K1" s="132"/>
    </row>
    <row r="2" spans="1:13" ht="16.5" x14ac:dyDescent="0.25">
      <c r="A2" s="133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13" ht="33.75" customHeight="1" x14ac:dyDescent="0.25">
      <c r="A3" s="134" t="s">
        <v>157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3" x14ac:dyDescent="0.25">
      <c r="A4" s="29"/>
      <c r="B4" s="30"/>
      <c r="C4" s="30"/>
      <c r="D4" s="29"/>
      <c r="E4" s="50"/>
      <c r="F4" s="31"/>
      <c r="G4" s="31"/>
      <c r="H4" s="50"/>
      <c r="I4" s="50"/>
      <c r="J4" s="31"/>
      <c r="K4" s="32" t="s">
        <v>35</v>
      </c>
    </row>
    <row r="5" spans="1:13" ht="29.25" customHeight="1" x14ac:dyDescent="0.25">
      <c r="A5" s="136" t="s">
        <v>1</v>
      </c>
      <c r="B5" s="136" t="s">
        <v>2</v>
      </c>
      <c r="C5" s="137" t="s">
        <v>54</v>
      </c>
      <c r="D5" s="136" t="s">
        <v>3</v>
      </c>
      <c r="E5" s="136"/>
      <c r="F5" s="127" t="s">
        <v>66</v>
      </c>
      <c r="G5" s="128"/>
      <c r="H5" s="137" t="s">
        <v>255</v>
      </c>
      <c r="I5" s="137" t="s">
        <v>256</v>
      </c>
      <c r="J5" s="127" t="s">
        <v>257</v>
      </c>
      <c r="K5" s="128"/>
      <c r="L5" s="127" t="s">
        <v>264</v>
      </c>
      <c r="M5" s="128"/>
    </row>
    <row r="6" spans="1:13" ht="32.25" customHeight="1" x14ac:dyDescent="0.25">
      <c r="A6" s="136"/>
      <c r="B6" s="136"/>
      <c r="C6" s="138"/>
      <c r="D6" s="136" t="s">
        <v>267</v>
      </c>
      <c r="E6" s="140" t="s">
        <v>64</v>
      </c>
      <c r="F6" s="129"/>
      <c r="G6" s="130"/>
      <c r="H6" s="138"/>
      <c r="I6" s="138"/>
      <c r="J6" s="129"/>
      <c r="K6" s="130"/>
      <c r="L6" s="129"/>
      <c r="M6" s="130"/>
    </row>
    <row r="7" spans="1:13" ht="15" customHeight="1" x14ac:dyDescent="0.25">
      <c r="A7" s="136"/>
      <c r="B7" s="136"/>
      <c r="C7" s="138"/>
      <c r="D7" s="136"/>
      <c r="E7" s="140"/>
      <c r="F7" s="19" t="s">
        <v>4</v>
      </c>
      <c r="G7" s="19" t="s">
        <v>5</v>
      </c>
      <c r="H7" s="138"/>
      <c r="I7" s="138"/>
      <c r="J7" s="19" t="s">
        <v>4</v>
      </c>
      <c r="K7" s="19" t="s">
        <v>5</v>
      </c>
      <c r="L7" s="19" t="s">
        <v>4</v>
      </c>
      <c r="M7" s="19" t="s">
        <v>5</v>
      </c>
    </row>
    <row r="8" spans="1:13" ht="17.25" customHeight="1" x14ac:dyDescent="0.25">
      <c r="A8" s="136"/>
      <c r="B8" s="136"/>
      <c r="C8" s="139"/>
      <c r="D8" s="136"/>
      <c r="E8" s="140"/>
      <c r="F8" s="34" t="s">
        <v>253</v>
      </c>
      <c r="G8" s="34" t="s">
        <v>254</v>
      </c>
      <c r="H8" s="139"/>
      <c r="I8" s="139"/>
      <c r="J8" s="34" t="s">
        <v>259</v>
      </c>
      <c r="K8" s="34" t="s">
        <v>258</v>
      </c>
      <c r="L8" s="167" t="s">
        <v>260</v>
      </c>
      <c r="M8" s="167" t="s">
        <v>261</v>
      </c>
    </row>
    <row r="9" spans="1:13" ht="11.25" customHeight="1" x14ac:dyDescent="0.25">
      <c r="A9" s="20">
        <v>1</v>
      </c>
      <c r="B9" s="20">
        <v>2</v>
      </c>
      <c r="C9" s="20">
        <v>3</v>
      </c>
      <c r="D9" s="20">
        <v>4</v>
      </c>
      <c r="E9" s="51">
        <v>5</v>
      </c>
      <c r="F9" s="20">
        <v>6</v>
      </c>
      <c r="G9" s="20">
        <v>7</v>
      </c>
      <c r="H9" s="51">
        <v>8</v>
      </c>
      <c r="I9" s="51">
        <v>9</v>
      </c>
      <c r="J9" s="20">
        <v>10</v>
      </c>
      <c r="K9" s="20">
        <v>11</v>
      </c>
      <c r="L9" s="122"/>
      <c r="M9" s="122"/>
    </row>
    <row r="10" spans="1:13" x14ac:dyDescent="0.25">
      <c r="A10" s="100" t="s">
        <v>6</v>
      </c>
      <c r="B10" s="35"/>
      <c r="C10" s="36">
        <f>C11+C57+C67+C92+C105+C115</f>
        <v>3552610.0000000005</v>
      </c>
      <c r="D10" s="36">
        <f>D11+D57+D67+D92+D105+D115</f>
        <v>3671525</v>
      </c>
      <c r="E10" s="36">
        <f>E11+E57+E67+E92+E105+E115</f>
        <v>3671525</v>
      </c>
      <c r="F10" s="37">
        <f>E10-D10</f>
        <v>0</v>
      </c>
      <c r="G10" s="37">
        <f>E10/D10*100</f>
        <v>100</v>
      </c>
      <c r="H10" s="36">
        <f>H11+H57+H67+H92+H105+H115</f>
        <v>3671525</v>
      </c>
      <c r="I10" s="36">
        <f>I11+I57+I67+I92+I105+I115</f>
        <v>3429944.9799999995</v>
      </c>
      <c r="J10" s="37">
        <f>I10-H10</f>
        <v>-241580.02000000048</v>
      </c>
      <c r="K10" s="37">
        <f>I10/H10*100</f>
        <v>93.420172271739929</v>
      </c>
      <c r="L10" s="126">
        <f>I10-C10</f>
        <v>-122665.02000000095</v>
      </c>
      <c r="M10" s="125">
        <f>I10/C10*100</f>
        <v>96.547185871795634</v>
      </c>
    </row>
    <row r="11" spans="1:13" x14ac:dyDescent="0.25">
      <c r="A11" s="100" t="s">
        <v>7</v>
      </c>
      <c r="B11" s="22" t="s">
        <v>122</v>
      </c>
      <c r="C11" s="22" t="s">
        <v>159</v>
      </c>
      <c r="D11" s="36">
        <f>D13+D19+D52</f>
        <v>1750916.1</v>
      </c>
      <c r="E11" s="38">
        <f>E13+E19+E52</f>
        <v>1750916.0999999999</v>
      </c>
      <c r="F11" s="37">
        <f>E11-D11</f>
        <v>0</v>
      </c>
      <c r="G11" s="37">
        <f>E11/D11*100</f>
        <v>99.999999999999986</v>
      </c>
      <c r="H11" s="38">
        <f>H13+H19+H52</f>
        <v>1750916.0999999999</v>
      </c>
      <c r="I11" s="38">
        <f>I13+I19+I52</f>
        <v>1750916.0799999998</v>
      </c>
      <c r="J11" s="37">
        <f t="shared" ref="J11:J67" si="0">I11-H11</f>
        <v>-2.0000000018626451E-2</v>
      </c>
      <c r="K11" s="37">
        <f t="shared" ref="K11:K57" si="1">I11/H11*100</f>
        <v>99.999998857740806</v>
      </c>
      <c r="L11" s="126">
        <f t="shared" ref="L11:L74" si="2">I11-C11</f>
        <v>52083.509999999776</v>
      </c>
      <c r="M11" s="125">
        <f t="shared" ref="M11:M74" si="3">I11/C11*100</f>
        <v>103.0658412676889</v>
      </c>
    </row>
    <row r="12" spans="1:13" s="49" customFormat="1" x14ac:dyDescent="0.25">
      <c r="A12" s="101" t="s">
        <v>65</v>
      </c>
      <c r="B12" s="81"/>
      <c r="C12" s="82">
        <f>C11/C10*100</f>
        <v>47.819281317116143</v>
      </c>
      <c r="D12" s="82">
        <f>D11/D10*100</f>
        <v>47.689069255963126</v>
      </c>
      <c r="E12" s="82">
        <f>E11/E10*100</f>
        <v>47.689069255963119</v>
      </c>
      <c r="F12" s="82" t="s">
        <v>8</v>
      </c>
      <c r="G12" s="82" t="s">
        <v>8</v>
      </c>
      <c r="H12" s="82">
        <f>H11/H10*100</f>
        <v>47.689069255963119</v>
      </c>
      <c r="I12" s="82">
        <f>I11/I10*100</f>
        <v>51.047934885532776</v>
      </c>
      <c r="J12" s="82">
        <f t="shared" ref="J12" si="4">J11/J10*100</f>
        <v>8.2788303513785669E-6</v>
      </c>
      <c r="K12" s="82" t="s">
        <v>8</v>
      </c>
      <c r="L12" s="123" t="s">
        <v>8</v>
      </c>
      <c r="M12" s="124" t="s">
        <v>8</v>
      </c>
    </row>
    <row r="13" spans="1:13" ht="33" customHeight="1" x14ac:dyDescent="0.25">
      <c r="A13" s="100" t="s">
        <v>18</v>
      </c>
      <c r="B13" s="22" t="s">
        <v>123</v>
      </c>
      <c r="C13" s="22" t="s">
        <v>158</v>
      </c>
      <c r="D13" s="38">
        <f t="shared" ref="D13:E13" si="5">D14</f>
        <v>737994.67</v>
      </c>
      <c r="E13" s="38">
        <f t="shared" si="5"/>
        <v>737994.66999999993</v>
      </c>
      <c r="F13" s="37">
        <f>E13-D13</f>
        <v>0</v>
      </c>
      <c r="G13" s="37">
        <f>E13/D13*100</f>
        <v>99.999999999999986</v>
      </c>
      <c r="H13" s="38">
        <f t="shared" ref="H13:I13" si="6">H14</f>
        <v>737994.66999999993</v>
      </c>
      <c r="I13" s="38">
        <f t="shared" si="6"/>
        <v>737994.65999999992</v>
      </c>
      <c r="J13" s="37">
        <f t="shared" si="0"/>
        <v>-1.0000000009313226E-2</v>
      </c>
      <c r="K13" s="37">
        <f t="shared" si="1"/>
        <v>99.999998644976657</v>
      </c>
      <c r="L13" s="126">
        <f t="shared" si="2"/>
        <v>1274.3999999999069</v>
      </c>
      <c r="M13" s="125">
        <f t="shared" si="3"/>
        <v>100.17298289041214</v>
      </c>
    </row>
    <row r="14" spans="1:13" x14ac:dyDescent="0.25">
      <c r="A14" s="100" t="s">
        <v>209</v>
      </c>
      <c r="B14" s="22" t="s">
        <v>160</v>
      </c>
      <c r="C14" s="22"/>
      <c r="D14" s="36">
        <f>D16</f>
        <v>737994.67</v>
      </c>
      <c r="E14" s="38">
        <f>E17+E18</f>
        <v>737994.66999999993</v>
      </c>
      <c r="F14" s="37">
        <f>E14-D14</f>
        <v>0</v>
      </c>
      <c r="G14" s="37">
        <f>E14/D14*100</f>
        <v>99.999999999999986</v>
      </c>
      <c r="H14" s="38">
        <f>H16</f>
        <v>737994.66999999993</v>
      </c>
      <c r="I14" s="52">
        <f t="shared" ref="I14" si="7">I16</f>
        <v>737994.65999999992</v>
      </c>
      <c r="J14" s="37">
        <f t="shared" ref="J14:J18" si="8">I14-H14</f>
        <v>-1.0000000009313226E-2</v>
      </c>
      <c r="K14" s="37">
        <f t="shared" ref="K14:K18" si="9">I14/H14*100</f>
        <v>99.999998644976657</v>
      </c>
      <c r="L14" s="123" t="s">
        <v>8</v>
      </c>
      <c r="M14" s="124" t="s">
        <v>8</v>
      </c>
    </row>
    <row r="15" spans="1:13" ht="32.25" x14ac:dyDescent="0.25">
      <c r="A15" s="100" t="s">
        <v>163</v>
      </c>
      <c r="B15" s="22" t="s">
        <v>210</v>
      </c>
      <c r="C15" s="22"/>
      <c r="D15" s="36">
        <f>D16</f>
        <v>737994.67</v>
      </c>
      <c r="E15" s="38">
        <f>E16</f>
        <v>737994.66999999993</v>
      </c>
      <c r="F15" s="37"/>
      <c r="G15" s="37"/>
      <c r="H15" s="38">
        <f>H16</f>
        <v>737994.66999999993</v>
      </c>
      <c r="I15" s="52"/>
      <c r="J15" s="37"/>
      <c r="K15" s="37"/>
      <c r="L15" s="123" t="s">
        <v>8</v>
      </c>
      <c r="M15" s="124" t="s">
        <v>8</v>
      </c>
    </row>
    <row r="16" spans="1:13" x14ac:dyDescent="0.25">
      <c r="A16" s="102" t="s">
        <v>42</v>
      </c>
      <c r="B16" s="119" t="s">
        <v>211</v>
      </c>
      <c r="C16" s="21"/>
      <c r="D16" s="39">
        <v>737994.67</v>
      </c>
      <c r="E16" s="53">
        <f>SUM(E17:E18)</f>
        <v>737994.66999999993</v>
      </c>
      <c r="F16" s="40">
        <f>E16-D16</f>
        <v>0</v>
      </c>
      <c r="G16" s="40">
        <f>E16/D16*100</f>
        <v>99.999999999999986</v>
      </c>
      <c r="H16" s="53">
        <f>SUM(H17:H18)</f>
        <v>737994.66999999993</v>
      </c>
      <c r="I16" s="54">
        <f>I17+I18</f>
        <v>737994.65999999992</v>
      </c>
      <c r="J16" s="40">
        <f t="shared" si="8"/>
        <v>-1.0000000009313226E-2</v>
      </c>
      <c r="K16" s="40">
        <f t="shared" si="9"/>
        <v>99.999998644976657</v>
      </c>
      <c r="L16" s="123" t="s">
        <v>8</v>
      </c>
      <c r="M16" s="124" t="s">
        <v>8</v>
      </c>
    </row>
    <row r="17" spans="1:13" ht="12.75" customHeight="1" x14ac:dyDescent="0.25">
      <c r="A17" s="87" t="s">
        <v>9</v>
      </c>
      <c r="B17" s="33" t="s">
        <v>212</v>
      </c>
      <c r="C17" s="33"/>
      <c r="D17" s="42"/>
      <c r="E17" s="55">
        <v>577562.93999999994</v>
      </c>
      <c r="F17" s="43" t="s">
        <v>8</v>
      </c>
      <c r="G17" s="43" t="s">
        <v>8</v>
      </c>
      <c r="H17" s="55">
        <v>577562.93999999994</v>
      </c>
      <c r="I17" s="55">
        <v>577562.93999999994</v>
      </c>
      <c r="J17" s="43">
        <f t="shared" si="8"/>
        <v>0</v>
      </c>
      <c r="K17" s="43">
        <f t="shared" si="9"/>
        <v>100</v>
      </c>
      <c r="L17" s="123" t="s">
        <v>8</v>
      </c>
      <c r="M17" s="124" t="s">
        <v>8</v>
      </c>
    </row>
    <row r="18" spans="1:13" ht="14.25" customHeight="1" x14ac:dyDescent="0.25">
      <c r="A18" s="87" t="s">
        <v>10</v>
      </c>
      <c r="B18" s="33" t="s">
        <v>213</v>
      </c>
      <c r="C18" s="33"/>
      <c r="D18" s="42"/>
      <c r="E18" s="55">
        <v>160431.73000000001</v>
      </c>
      <c r="F18" s="43" t="s">
        <v>8</v>
      </c>
      <c r="G18" s="43" t="s">
        <v>8</v>
      </c>
      <c r="H18" s="55">
        <v>160431.73000000001</v>
      </c>
      <c r="I18" s="55">
        <v>160431.72</v>
      </c>
      <c r="J18" s="43">
        <f t="shared" si="8"/>
        <v>-1.0000000009313226E-2</v>
      </c>
      <c r="K18" s="43">
        <f t="shared" si="9"/>
        <v>99.99999376681906</v>
      </c>
      <c r="L18" s="123" t="s">
        <v>8</v>
      </c>
      <c r="M18" s="124" t="s">
        <v>8</v>
      </c>
    </row>
    <row r="19" spans="1:13" ht="56.25" customHeight="1" x14ac:dyDescent="0.25">
      <c r="A19" s="100" t="s">
        <v>13</v>
      </c>
      <c r="B19" s="23" t="s">
        <v>124</v>
      </c>
      <c r="C19" s="23">
        <v>851237.21</v>
      </c>
      <c r="D19" s="44">
        <f>D20+D42</f>
        <v>1012921.4299999999</v>
      </c>
      <c r="E19" s="57">
        <f>E20+E42</f>
        <v>1012921.4299999999</v>
      </c>
      <c r="F19" s="37">
        <f>E19-D19</f>
        <v>0</v>
      </c>
      <c r="G19" s="37">
        <f>E19/D19*100</f>
        <v>100</v>
      </c>
      <c r="H19" s="57">
        <f>H20+H42</f>
        <v>1012921.4299999999</v>
      </c>
      <c r="I19" s="57">
        <f>I20+I42</f>
        <v>1012921.4199999999</v>
      </c>
      <c r="J19" s="37">
        <f t="shared" si="0"/>
        <v>-1.0000000009313226E-2</v>
      </c>
      <c r="K19" s="37">
        <f t="shared" si="1"/>
        <v>99.999999012756589</v>
      </c>
      <c r="L19" s="123">
        <f t="shared" si="2"/>
        <v>161684.20999999996</v>
      </c>
      <c r="M19" s="124">
        <f t="shared" si="3"/>
        <v>118.99402517895099</v>
      </c>
    </row>
    <row r="20" spans="1:13" ht="18" customHeight="1" x14ac:dyDescent="0.25">
      <c r="A20" s="100" t="s">
        <v>162</v>
      </c>
      <c r="B20" s="23" t="s">
        <v>161</v>
      </c>
      <c r="C20" s="23"/>
      <c r="D20" s="44">
        <f>D21</f>
        <v>996821.42999999993</v>
      </c>
      <c r="E20" s="57">
        <f>E21</f>
        <v>996821.42999999993</v>
      </c>
      <c r="F20" s="37">
        <f>E20-D20</f>
        <v>0</v>
      </c>
      <c r="G20" s="37">
        <f>E20/D20*100</f>
        <v>100</v>
      </c>
      <c r="H20" s="57">
        <f>H21</f>
        <v>996821.42999999993</v>
      </c>
      <c r="I20" s="57">
        <f>I21</f>
        <v>996821.41999999993</v>
      </c>
      <c r="J20" s="37">
        <f>I20-H20</f>
        <v>-1.0000000009313226E-2</v>
      </c>
      <c r="K20" s="37">
        <f>I20/H20*100</f>
        <v>99.999998996811286</v>
      </c>
      <c r="L20" s="123" t="s">
        <v>8</v>
      </c>
      <c r="M20" s="124" t="s">
        <v>8</v>
      </c>
    </row>
    <row r="21" spans="1:13" ht="32.25" x14ac:dyDescent="0.25">
      <c r="A21" s="102" t="s">
        <v>163</v>
      </c>
      <c r="B21" s="24" t="s">
        <v>164</v>
      </c>
      <c r="C21" s="23"/>
      <c r="D21" s="44">
        <f>D22+D26+D30+D33+D38+D40</f>
        <v>996821.42999999993</v>
      </c>
      <c r="E21" s="57">
        <f>E22+E26+E30+E33+E38+E40</f>
        <v>996821.42999999993</v>
      </c>
      <c r="F21" s="37">
        <f>E21-D21</f>
        <v>0</v>
      </c>
      <c r="G21" s="37">
        <f>E21/D21*100</f>
        <v>100</v>
      </c>
      <c r="H21" s="57">
        <f>H22+H26+H30+H33+H38+H40</f>
        <v>996821.42999999993</v>
      </c>
      <c r="I21" s="57">
        <f>I22+I26+I30+I33+I38+I40</f>
        <v>996821.41999999993</v>
      </c>
      <c r="J21" s="37">
        <f t="shared" si="0"/>
        <v>-1.0000000009313226E-2</v>
      </c>
      <c r="K21" s="37">
        <f>I21/H21*100</f>
        <v>99.999998996811286</v>
      </c>
      <c r="L21" s="123" t="s">
        <v>8</v>
      </c>
      <c r="M21" s="124" t="s">
        <v>8</v>
      </c>
    </row>
    <row r="22" spans="1:13" x14ac:dyDescent="0.25">
      <c r="A22" s="104" t="s">
        <v>42</v>
      </c>
      <c r="B22" s="24" t="s">
        <v>165</v>
      </c>
      <c r="C22" s="27"/>
      <c r="D22" s="45">
        <v>605739.87</v>
      </c>
      <c r="E22" s="58">
        <f>E23+E24</f>
        <v>605739.87</v>
      </c>
      <c r="F22" s="40">
        <f>E22-D22</f>
        <v>0</v>
      </c>
      <c r="G22" s="40">
        <f>E22/D22*100</f>
        <v>100</v>
      </c>
      <c r="H22" s="58">
        <f>SUM(H23:H24)</f>
        <v>605739.87</v>
      </c>
      <c r="I22" s="59">
        <f>I23+I24</f>
        <v>605739.86</v>
      </c>
      <c r="J22" s="40">
        <f t="shared" si="0"/>
        <v>-1.0000000009313226E-2</v>
      </c>
      <c r="K22" s="40">
        <f t="shared" si="1"/>
        <v>99.999998349126329</v>
      </c>
      <c r="L22" s="123" t="s">
        <v>8</v>
      </c>
      <c r="M22" s="124" t="s">
        <v>8</v>
      </c>
    </row>
    <row r="23" spans="1:13" x14ac:dyDescent="0.25">
      <c r="A23" s="87" t="s">
        <v>9</v>
      </c>
      <c r="B23" s="25" t="s">
        <v>237</v>
      </c>
      <c r="C23" s="25"/>
      <c r="D23" s="42"/>
      <c r="E23" s="55">
        <v>472832.65</v>
      </c>
      <c r="F23" s="43" t="s">
        <v>8</v>
      </c>
      <c r="G23" s="43" t="s">
        <v>8</v>
      </c>
      <c r="H23" s="55">
        <v>472832.65</v>
      </c>
      <c r="I23" s="55">
        <v>472832.64</v>
      </c>
      <c r="J23" s="43">
        <f t="shared" si="0"/>
        <v>-1.0000000009313226E-2</v>
      </c>
      <c r="K23" s="43">
        <f t="shared" si="1"/>
        <v>99.999997885086827</v>
      </c>
      <c r="L23" s="123" t="s">
        <v>8</v>
      </c>
      <c r="M23" s="124" t="s">
        <v>8</v>
      </c>
    </row>
    <row r="24" spans="1:13" ht="19.5" x14ac:dyDescent="0.25">
      <c r="A24" s="87" t="s">
        <v>10</v>
      </c>
      <c r="B24" s="25" t="s">
        <v>238</v>
      </c>
      <c r="C24" s="25"/>
      <c r="D24" s="42"/>
      <c r="E24" s="55">
        <v>132907.22</v>
      </c>
      <c r="F24" s="43" t="s">
        <v>8</v>
      </c>
      <c r="G24" s="43" t="s">
        <v>8</v>
      </c>
      <c r="H24" s="55">
        <v>132907.22</v>
      </c>
      <c r="I24" s="55">
        <v>132907.22</v>
      </c>
      <c r="J24" s="43">
        <f t="shared" si="0"/>
        <v>0</v>
      </c>
      <c r="K24" s="43">
        <f t="shared" si="1"/>
        <v>100</v>
      </c>
      <c r="L24" s="123" t="s">
        <v>8</v>
      </c>
      <c r="M24" s="124" t="s">
        <v>8</v>
      </c>
    </row>
    <row r="25" spans="1:13" ht="23.25" customHeight="1" x14ac:dyDescent="0.25">
      <c r="A25" s="104" t="s">
        <v>166</v>
      </c>
      <c r="B25" s="24" t="s">
        <v>167</v>
      </c>
      <c r="C25" s="25"/>
      <c r="D25" s="42">
        <f>D26+D30+D38+D40+D33</f>
        <v>391081.56</v>
      </c>
      <c r="E25" s="55">
        <f>E26+E30+E33+E38+E40</f>
        <v>391081.56</v>
      </c>
      <c r="F25" s="43"/>
      <c r="G25" s="43"/>
      <c r="H25" s="55">
        <f>H26+H30+H33+H38+H40</f>
        <v>391081.56</v>
      </c>
      <c r="I25" s="55">
        <f t="shared" ref="I25" si="10">I26+I30+I33+I38+I40</f>
        <v>391081.56</v>
      </c>
      <c r="J25" s="43"/>
      <c r="K25" s="43"/>
      <c r="L25" s="123" t="s">
        <v>8</v>
      </c>
      <c r="M25" s="124" t="s">
        <v>8</v>
      </c>
    </row>
    <row r="26" spans="1:13" s="47" customFormat="1" ht="21.75" x14ac:dyDescent="0.25">
      <c r="A26" s="104" t="s">
        <v>93</v>
      </c>
      <c r="B26" s="24" t="s">
        <v>168</v>
      </c>
      <c r="C26" s="24"/>
      <c r="D26" s="39">
        <v>23429</v>
      </c>
      <c r="E26" s="53">
        <f>SUM(E27:E29)</f>
        <v>23429</v>
      </c>
      <c r="F26" s="40">
        <f>E26-D26</f>
        <v>0</v>
      </c>
      <c r="G26" s="40">
        <f>E26/D26*100</f>
        <v>100</v>
      </c>
      <c r="H26" s="53">
        <f>SUM(H27:H29)</f>
        <v>23429</v>
      </c>
      <c r="I26" s="53">
        <f>SUM(I27:I29)</f>
        <v>23429</v>
      </c>
      <c r="J26" s="40">
        <f t="shared" ref="J26:J29" si="11">I26-H26</f>
        <v>0</v>
      </c>
      <c r="K26" s="40">
        <f t="shared" ref="K26:K29" si="12">I26/H26*100</f>
        <v>100</v>
      </c>
      <c r="L26" s="123" t="s">
        <v>8</v>
      </c>
      <c r="M26" s="124" t="s">
        <v>8</v>
      </c>
    </row>
    <row r="27" spans="1:13" s="48" customFormat="1" x14ac:dyDescent="0.25">
      <c r="A27" s="87" t="s">
        <v>99</v>
      </c>
      <c r="B27" s="24" t="s">
        <v>239</v>
      </c>
      <c r="C27" s="25"/>
      <c r="D27" s="98"/>
      <c r="E27" s="55">
        <v>5710</v>
      </c>
      <c r="F27" s="43" t="s">
        <v>8</v>
      </c>
      <c r="G27" s="43" t="s">
        <v>8</v>
      </c>
      <c r="H27" s="55">
        <v>5710</v>
      </c>
      <c r="I27" s="55">
        <v>5710</v>
      </c>
      <c r="J27" s="43">
        <f t="shared" si="11"/>
        <v>0</v>
      </c>
      <c r="K27" s="43">
        <f t="shared" si="12"/>
        <v>100</v>
      </c>
      <c r="L27" s="123" t="s">
        <v>8</v>
      </c>
      <c r="M27" s="124" t="s">
        <v>8</v>
      </c>
    </row>
    <row r="28" spans="1:13" s="48" customFormat="1" ht="15" customHeight="1" x14ac:dyDescent="0.25">
      <c r="A28" s="87" t="s">
        <v>100</v>
      </c>
      <c r="B28" s="24" t="s">
        <v>240</v>
      </c>
      <c r="C28" s="25"/>
      <c r="D28" s="98"/>
      <c r="E28" s="55">
        <v>14800</v>
      </c>
      <c r="F28" s="43" t="s">
        <v>8</v>
      </c>
      <c r="G28" s="43" t="s">
        <v>8</v>
      </c>
      <c r="H28" s="55">
        <v>14800</v>
      </c>
      <c r="I28" s="55">
        <v>14800</v>
      </c>
      <c r="J28" s="43">
        <f t="shared" si="11"/>
        <v>0</v>
      </c>
      <c r="K28" s="43">
        <f t="shared" si="12"/>
        <v>100</v>
      </c>
      <c r="L28" s="123" t="s">
        <v>8</v>
      </c>
      <c r="M28" s="124" t="s">
        <v>8</v>
      </c>
    </row>
    <row r="29" spans="1:13" s="48" customFormat="1" ht="13.5" customHeight="1" x14ac:dyDescent="0.25">
      <c r="A29" s="87" t="s">
        <v>101</v>
      </c>
      <c r="B29" s="24" t="s">
        <v>241</v>
      </c>
      <c r="C29" s="25"/>
      <c r="D29" s="98"/>
      <c r="E29" s="55">
        <v>2919</v>
      </c>
      <c r="F29" s="43" t="s">
        <v>8</v>
      </c>
      <c r="G29" s="43" t="s">
        <v>8</v>
      </c>
      <c r="H29" s="55">
        <v>2919</v>
      </c>
      <c r="I29" s="55">
        <v>2919</v>
      </c>
      <c r="J29" s="43">
        <f t="shared" si="11"/>
        <v>0</v>
      </c>
      <c r="K29" s="43">
        <f t="shared" si="12"/>
        <v>100</v>
      </c>
      <c r="L29" s="123" t="s">
        <v>8</v>
      </c>
      <c r="M29" s="124" t="s">
        <v>8</v>
      </c>
    </row>
    <row r="30" spans="1:13" ht="32.25" x14ac:dyDescent="0.25">
      <c r="A30" s="104" t="s">
        <v>68</v>
      </c>
      <c r="B30" s="24" t="s">
        <v>169</v>
      </c>
      <c r="C30" s="24"/>
      <c r="D30" s="39">
        <v>122121.61</v>
      </c>
      <c r="E30" s="53">
        <f>SUM(E31:E32)</f>
        <v>122121.61</v>
      </c>
      <c r="F30" s="40">
        <f t="shared" ref="F30" si="13">E30-D30</f>
        <v>0</v>
      </c>
      <c r="G30" s="40">
        <f>E30/D30*100</f>
        <v>100</v>
      </c>
      <c r="H30" s="53">
        <f>SUM(H31:H32)</f>
        <v>122121.61</v>
      </c>
      <c r="I30" s="53">
        <f>SUM(I31:I32)</f>
        <v>122121.61</v>
      </c>
      <c r="J30" s="40">
        <f t="shared" si="0"/>
        <v>0</v>
      </c>
      <c r="K30" s="40">
        <f t="shared" si="1"/>
        <v>100</v>
      </c>
      <c r="L30" s="123" t="s">
        <v>8</v>
      </c>
      <c r="M30" s="124" t="s">
        <v>8</v>
      </c>
    </row>
    <row r="31" spans="1:13" x14ac:dyDescent="0.25">
      <c r="A31" s="87" t="s">
        <v>11</v>
      </c>
      <c r="B31" s="25" t="s">
        <v>242</v>
      </c>
      <c r="C31" s="25"/>
      <c r="D31" s="42"/>
      <c r="E31" s="55">
        <v>102121.61</v>
      </c>
      <c r="F31" s="43" t="s">
        <v>8</v>
      </c>
      <c r="G31" s="43" t="s">
        <v>8</v>
      </c>
      <c r="H31" s="55">
        <v>102121.61</v>
      </c>
      <c r="I31" s="55">
        <v>102121.61</v>
      </c>
      <c r="J31" s="61">
        <f>I31-H31</f>
        <v>0</v>
      </c>
      <c r="K31" s="43">
        <f t="shared" si="1"/>
        <v>100</v>
      </c>
      <c r="L31" s="123" t="s">
        <v>8</v>
      </c>
      <c r="M31" s="124" t="s">
        <v>8</v>
      </c>
    </row>
    <row r="32" spans="1:13" x14ac:dyDescent="0.25">
      <c r="A32" s="87" t="s">
        <v>101</v>
      </c>
      <c r="B32" s="25" t="s">
        <v>243</v>
      </c>
      <c r="C32" s="25"/>
      <c r="D32" s="42"/>
      <c r="E32" s="55">
        <v>20000</v>
      </c>
      <c r="F32" s="43" t="s">
        <v>8</v>
      </c>
      <c r="G32" s="43" t="s">
        <v>8</v>
      </c>
      <c r="H32" s="55">
        <v>20000</v>
      </c>
      <c r="I32" s="55">
        <v>20000</v>
      </c>
      <c r="J32" s="61">
        <f t="shared" ref="J32:J41" si="14">I32-H32</f>
        <v>0</v>
      </c>
      <c r="K32" s="43">
        <f t="shared" ref="K32:K41" si="15">I32/H32*100</f>
        <v>100</v>
      </c>
      <c r="L32" s="123" t="s">
        <v>8</v>
      </c>
      <c r="M32" s="124" t="s">
        <v>8</v>
      </c>
    </row>
    <row r="33" spans="1:13" s="47" customFormat="1" ht="21.75" x14ac:dyDescent="0.25">
      <c r="A33" s="104" t="s">
        <v>43</v>
      </c>
      <c r="B33" s="24" t="s">
        <v>170</v>
      </c>
      <c r="C33" s="24"/>
      <c r="D33" s="39">
        <v>232269.75</v>
      </c>
      <c r="E33" s="53">
        <f>SUM(E34:E37)</f>
        <v>232269.75</v>
      </c>
      <c r="F33" s="40">
        <f t="shared" ref="F33" si="16">E33-D33</f>
        <v>0</v>
      </c>
      <c r="G33" s="40">
        <f>E33/D33*100</f>
        <v>100</v>
      </c>
      <c r="H33" s="53">
        <f>SUM(H34:H37)</f>
        <v>232269.75</v>
      </c>
      <c r="I33" s="53">
        <f>SUM(I34:I37)</f>
        <v>232269.75</v>
      </c>
      <c r="J33" s="54">
        <f t="shared" si="14"/>
        <v>0</v>
      </c>
      <c r="K33" s="40">
        <f t="shared" si="15"/>
        <v>100</v>
      </c>
      <c r="L33" s="123" t="s">
        <v>8</v>
      </c>
      <c r="M33" s="124" t="s">
        <v>8</v>
      </c>
    </row>
    <row r="34" spans="1:13" s="48" customFormat="1" x14ac:dyDescent="0.25">
      <c r="A34" s="87" t="s">
        <v>101</v>
      </c>
      <c r="B34" s="25" t="s">
        <v>244</v>
      </c>
      <c r="C34" s="25"/>
      <c r="D34" s="42"/>
      <c r="E34" s="55">
        <v>14000</v>
      </c>
      <c r="F34" s="43" t="s">
        <v>8</v>
      </c>
      <c r="G34" s="43" t="s">
        <v>8</v>
      </c>
      <c r="H34" s="55">
        <v>14000</v>
      </c>
      <c r="I34" s="55">
        <v>14000</v>
      </c>
      <c r="J34" s="61">
        <f t="shared" si="14"/>
        <v>0</v>
      </c>
      <c r="K34" s="43">
        <f t="shared" si="15"/>
        <v>100</v>
      </c>
      <c r="L34" s="123" t="s">
        <v>8</v>
      </c>
      <c r="M34" s="124" t="s">
        <v>8</v>
      </c>
    </row>
    <row r="35" spans="1:13" s="48" customFormat="1" ht="11.25" customHeight="1" x14ac:dyDescent="0.25">
      <c r="A35" s="87" t="s">
        <v>17</v>
      </c>
      <c r="B35" s="25" t="s">
        <v>125</v>
      </c>
      <c r="C35" s="25"/>
      <c r="D35" s="42"/>
      <c r="E35" s="55">
        <v>160473.4</v>
      </c>
      <c r="F35" s="43" t="s">
        <v>8</v>
      </c>
      <c r="G35" s="43" t="s">
        <v>8</v>
      </c>
      <c r="H35" s="55">
        <v>160473.4</v>
      </c>
      <c r="I35" s="55">
        <v>160473.4</v>
      </c>
      <c r="J35" s="61">
        <f t="shared" si="14"/>
        <v>0</v>
      </c>
      <c r="K35" s="43">
        <f t="shared" si="15"/>
        <v>100</v>
      </c>
      <c r="L35" s="123" t="s">
        <v>8</v>
      </c>
      <c r="M35" s="124" t="s">
        <v>8</v>
      </c>
    </row>
    <row r="36" spans="1:13" s="48" customFormat="1" ht="14.25" customHeight="1" x14ac:dyDescent="0.25">
      <c r="A36" s="87" t="s">
        <v>147</v>
      </c>
      <c r="B36" s="25" t="s">
        <v>245</v>
      </c>
      <c r="C36" s="25"/>
      <c r="D36" s="42"/>
      <c r="E36" s="55">
        <v>10000</v>
      </c>
      <c r="F36" s="43" t="s">
        <v>8</v>
      </c>
      <c r="G36" s="43" t="s">
        <v>8</v>
      </c>
      <c r="H36" s="55">
        <v>10000</v>
      </c>
      <c r="I36" s="55">
        <v>10000</v>
      </c>
      <c r="J36" s="61">
        <f t="shared" si="14"/>
        <v>0</v>
      </c>
      <c r="K36" s="43">
        <f t="shared" si="15"/>
        <v>100</v>
      </c>
      <c r="L36" s="123" t="s">
        <v>8</v>
      </c>
      <c r="M36" s="124" t="s">
        <v>8</v>
      </c>
    </row>
    <row r="37" spans="1:13" s="48" customFormat="1" ht="19.5" x14ac:dyDescent="0.25">
      <c r="A37" s="87" t="s">
        <v>12</v>
      </c>
      <c r="B37" s="25" t="s">
        <v>126</v>
      </c>
      <c r="C37" s="25"/>
      <c r="D37" s="42"/>
      <c r="E37" s="55">
        <v>47796.35</v>
      </c>
      <c r="F37" s="43"/>
      <c r="G37" s="43"/>
      <c r="H37" s="55">
        <v>47796.35</v>
      </c>
      <c r="I37" s="55">
        <v>47796.35</v>
      </c>
      <c r="J37" s="61">
        <f t="shared" si="14"/>
        <v>0</v>
      </c>
      <c r="K37" s="43">
        <f t="shared" si="15"/>
        <v>100</v>
      </c>
      <c r="L37" s="123" t="s">
        <v>8</v>
      </c>
      <c r="M37" s="124" t="s">
        <v>8</v>
      </c>
    </row>
    <row r="38" spans="1:13" s="47" customFormat="1" ht="21.75" x14ac:dyDescent="0.25">
      <c r="A38" s="104" t="s">
        <v>94</v>
      </c>
      <c r="B38" s="24" t="s">
        <v>171</v>
      </c>
      <c r="C38" s="24"/>
      <c r="D38" s="39">
        <v>9603</v>
      </c>
      <c r="E38" s="53">
        <f>E39</f>
        <v>9603</v>
      </c>
      <c r="F38" s="40">
        <f t="shared" ref="F38" si="17">E38-D38</f>
        <v>0</v>
      </c>
      <c r="G38" s="40">
        <f>E38/D38*100</f>
        <v>100</v>
      </c>
      <c r="H38" s="53">
        <f>SUM(H39)</f>
        <v>9603</v>
      </c>
      <c r="I38" s="53">
        <f>SUM(I39)</f>
        <v>9603</v>
      </c>
      <c r="J38" s="54">
        <f t="shared" si="14"/>
        <v>0</v>
      </c>
      <c r="K38" s="40">
        <f t="shared" si="15"/>
        <v>100</v>
      </c>
      <c r="L38" s="123" t="s">
        <v>8</v>
      </c>
      <c r="M38" s="124" t="s">
        <v>8</v>
      </c>
    </row>
    <row r="39" spans="1:13" x14ac:dyDescent="0.25">
      <c r="A39" s="87" t="s">
        <v>44</v>
      </c>
      <c r="B39" s="25" t="s">
        <v>246</v>
      </c>
      <c r="C39" s="25"/>
      <c r="D39" s="42"/>
      <c r="E39" s="55">
        <v>9603</v>
      </c>
      <c r="F39" s="43" t="s">
        <v>8</v>
      </c>
      <c r="G39" s="43" t="s">
        <v>8</v>
      </c>
      <c r="H39" s="55">
        <v>9603</v>
      </c>
      <c r="I39" s="55">
        <v>9603</v>
      </c>
      <c r="J39" s="61">
        <f t="shared" si="14"/>
        <v>0</v>
      </c>
      <c r="K39" s="43">
        <f t="shared" si="15"/>
        <v>100</v>
      </c>
      <c r="L39" s="123" t="s">
        <v>8</v>
      </c>
      <c r="M39" s="124" t="s">
        <v>8</v>
      </c>
    </row>
    <row r="40" spans="1:13" s="47" customFormat="1" ht="21.75" x14ac:dyDescent="0.25">
      <c r="A40" s="104" t="s">
        <v>95</v>
      </c>
      <c r="B40" s="24" t="s">
        <v>172</v>
      </c>
      <c r="C40" s="24"/>
      <c r="D40" s="39">
        <v>3658.2</v>
      </c>
      <c r="E40" s="53">
        <f>E41</f>
        <v>3658.2</v>
      </c>
      <c r="F40" s="40">
        <f t="shared" ref="F40" si="18">E40-D40</f>
        <v>0</v>
      </c>
      <c r="G40" s="40">
        <f>E40/D40*100</f>
        <v>100</v>
      </c>
      <c r="H40" s="53">
        <f>SUM(H41)</f>
        <v>3658.2</v>
      </c>
      <c r="I40" s="53">
        <f>SUM(I41)</f>
        <v>3658.2</v>
      </c>
      <c r="J40" s="54">
        <f t="shared" si="14"/>
        <v>0</v>
      </c>
      <c r="K40" s="40">
        <f t="shared" si="15"/>
        <v>100</v>
      </c>
      <c r="L40" s="123" t="s">
        <v>8</v>
      </c>
      <c r="M40" s="124" t="s">
        <v>8</v>
      </c>
    </row>
    <row r="41" spans="1:13" x14ac:dyDescent="0.25">
      <c r="A41" s="87" t="s">
        <v>44</v>
      </c>
      <c r="B41" s="25" t="s">
        <v>247</v>
      </c>
      <c r="C41" s="25"/>
      <c r="D41" s="42"/>
      <c r="E41" s="55">
        <v>3658.2</v>
      </c>
      <c r="F41" s="43" t="s">
        <v>8</v>
      </c>
      <c r="G41" s="43" t="s">
        <v>8</v>
      </c>
      <c r="H41" s="55">
        <v>3658.2</v>
      </c>
      <c r="I41" s="55">
        <v>3658.2</v>
      </c>
      <c r="J41" s="61">
        <f t="shared" si="14"/>
        <v>0</v>
      </c>
      <c r="K41" s="43">
        <f t="shared" si="15"/>
        <v>100</v>
      </c>
      <c r="L41" s="123" t="s">
        <v>8</v>
      </c>
      <c r="M41" s="124" t="s">
        <v>8</v>
      </c>
    </row>
    <row r="42" spans="1:13" s="46" customFormat="1" x14ac:dyDescent="0.25">
      <c r="A42" s="105" t="s">
        <v>80</v>
      </c>
      <c r="B42" s="23" t="s">
        <v>173</v>
      </c>
      <c r="C42" s="23"/>
      <c r="D42" s="44">
        <f>D43+D46+D49</f>
        <v>16100</v>
      </c>
      <c r="E42" s="57">
        <f>E43+E46+E49</f>
        <v>16100</v>
      </c>
      <c r="F42" s="37">
        <f t="shared" ref="F42" si="19">E42-D42</f>
        <v>0</v>
      </c>
      <c r="G42" s="37">
        <f t="shared" ref="G42" si="20">E42/D42*100</f>
        <v>100</v>
      </c>
      <c r="H42" s="57">
        <f>H43+H46+H49</f>
        <v>16100</v>
      </c>
      <c r="I42" s="57">
        <f>I43+I46+I49</f>
        <v>16100</v>
      </c>
      <c r="J42" s="37">
        <f t="shared" ref="J42" si="21">I42-H42</f>
        <v>0</v>
      </c>
      <c r="K42" s="37">
        <f t="shared" ref="K42" si="22">I42/H42*100</f>
        <v>100</v>
      </c>
      <c r="L42" s="123" t="s">
        <v>8</v>
      </c>
      <c r="M42" s="124" t="s">
        <v>8</v>
      </c>
    </row>
    <row r="43" spans="1:13" s="46" customFormat="1" ht="105.75" x14ac:dyDescent="0.25">
      <c r="A43" s="105" t="s">
        <v>55</v>
      </c>
      <c r="B43" s="23" t="s">
        <v>174</v>
      </c>
      <c r="C43" s="23"/>
      <c r="D43" s="36">
        <f>D44</f>
        <v>5300</v>
      </c>
      <c r="E43" s="38">
        <f>E44</f>
        <v>5300</v>
      </c>
      <c r="F43" s="37">
        <f t="shared" ref="F43:F49" si="23">E43-D43</f>
        <v>0</v>
      </c>
      <c r="G43" s="37">
        <f t="shared" ref="G43:G49" si="24">E43/D43*100</f>
        <v>100</v>
      </c>
      <c r="H43" s="38">
        <f>H44</f>
        <v>5300</v>
      </c>
      <c r="I43" s="52">
        <f>I44</f>
        <v>5300</v>
      </c>
      <c r="J43" s="37">
        <f t="shared" si="0"/>
        <v>0</v>
      </c>
      <c r="K43" s="37">
        <f t="shared" si="1"/>
        <v>100</v>
      </c>
      <c r="L43" s="123" t="s">
        <v>8</v>
      </c>
      <c r="M43" s="124" t="s">
        <v>8</v>
      </c>
    </row>
    <row r="44" spans="1:13" x14ac:dyDescent="0.25">
      <c r="A44" s="104" t="s">
        <v>37</v>
      </c>
      <c r="B44" s="24" t="s">
        <v>175</v>
      </c>
      <c r="C44" s="24"/>
      <c r="D44" s="39">
        <v>5300</v>
      </c>
      <c r="E44" s="53">
        <f>E45</f>
        <v>5300</v>
      </c>
      <c r="F44" s="40">
        <f t="shared" si="23"/>
        <v>0</v>
      </c>
      <c r="G44" s="40">
        <f t="shared" si="24"/>
        <v>100</v>
      </c>
      <c r="H44" s="53">
        <f>H45</f>
        <v>5300</v>
      </c>
      <c r="I44" s="54">
        <f>I45</f>
        <v>5300</v>
      </c>
      <c r="J44" s="40">
        <f t="shared" si="0"/>
        <v>0</v>
      </c>
      <c r="K44" s="40">
        <f t="shared" si="1"/>
        <v>100</v>
      </c>
      <c r="L44" s="123" t="s">
        <v>8</v>
      </c>
      <c r="M44" s="124" t="s">
        <v>8</v>
      </c>
    </row>
    <row r="45" spans="1:13" ht="28.5" x14ac:dyDescent="0.25">
      <c r="A45" s="87" t="s">
        <v>45</v>
      </c>
      <c r="B45" s="25" t="s">
        <v>176</v>
      </c>
      <c r="C45" s="25"/>
      <c r="D45" s="42"/>
      <c r="E45" s="55">
        <v>5300</v>
      </c>
      <c r="F45" s="43" t="s">
        <v>8</v>
      </c>
      <c r="G45" s="43" t="s">
        <v>8</v>
      </c>
      <c r="H45" s="55">
        <v>5300</v>
      </c>
      <c r="I45" s="55">
        <v>5300</v>
      </c>
      <c r="J45" s="43">
        <f t="shared" ref="J45" si="25">I45-H45</f>
        <v>0</v>
      </c>
      <c r="K45" s="43">
        <f t="shared" ref="K45" si="26">I45/H45*100</f>
        <v>100</v>
      </c>
      <c r="L45" s="123" t="s">
        <v>8</v>
      </c>
      <c r="M45" s="124" t="s">
        <v>8</v>
      </c>
    </row>
    <row r="46" spans="1:13" ht="105.75" x14ac:dyDescent="0.25">
      <c r="A46" s="105" t="s">
        <v>56</v>
      </c>
      <c r="B46" s="23" t="s">
        <v>177</v>
      </c>
      <c r="C46" s="23"/>
      <c r="D46" s="36">
        <f>D47</f>
        <v>5500</v>
      </c>
      <c r="E46" s="38">
        <f>E47</f>
        <v>5500</v>
      </c>
      <c r="F46" s="37">
        <f t="shared" si="23"/>
        <v>0</v>
      </c>
      <c r="G46" s="37">
        <f t="shared" si="24"/>
        <v>100</v>
      </c>
      <c r="H46" s="38">
        <f>H47</f>
        <v>5500</v>
      </c>
      <c r="I46" s="52">
        <f>I47</f>
        <v>5500</v>
      </c>
      <c r="J46" s="37">
        <f t="shared" si="0"/>
        <v>0</v>
      </c>
      <c r="K46" s="37">
        <f t="shared" si="1"/>
        <v>100</v>
      </c>
      <c r="L46" s="123" t="s">
        <v>8</v>
      </c>
      <c r="M46" s="124" t="s">
        <v>8</v>
      </c>
    </row>
    <row r="47" spans="1:13" x14ac:dyDescent="0.25">
      <c r="A47" s="104" t="s">
        <v>37</v>
      </c>
      <c r="B47" s="24" t="s">
        <v>178</v>
      </c>
      <c r="C47" s="24"/>
      <c r="D47" s="39">
        <v>5500</v>
      </c>
      <c r="E47" s="53">
        <f>E48</f>
        <v>5500</v>
      </c>
      <c r="F47" s="40">
        <f t="shared" si="23"/>
        <v>0</v>
      </c>
      <c r="G47" s="40">
        <f t="shared" si="24"/>
        <v>100</v>
      </c>
      <c r="H47" s="53">
        <f>H48</f>
        <v>5500</v>
      </c>
      <c r="I47" s="54">
        <f>I48</f>
        <v>5500</v>
      </c>
      <c r="J47" s="40">
        <f t="shared" si="0"/>
        <v>0</v>
      </c>
      <c r="K47" s="40">
        <f t="shared" si="1"/>
        <v>100</v>
      </c>
      <c r="L47" s="123" t="s">
        <v>8</v>
      </c>
      <c r="M47" s="124" t="s">
        <v>8</v>
      </c>
    </row>
    <row r="48" spans="1:13" ht="28.5" x14ac:dyDescent="0.25">
      <c r="A48" s="87" t="s">
        <v>45</v>
      </c>
      <c r="B48" s="24" t="s">
        <v>179</v>
      </c>
      <c r="C48" s="25"/>
      <c r="D48" s="42"/>
      <c r="E48" s="55">
        <v>5500</v>
      </c>
      <c r="F48" s="43" t="s">
        <v>8</v>
      </c>
      <c r="G48" s="43" t="s">
        <v>8</v>
      </c>
      <c r="H48" s="55">
        <v>5500</v>
      </c>
      <c r="I48" s="61">
        <v>5500</v>
      </c>
      <c r="J48" s="43">
        <f t="shared" ref="J48" si="27">I48-H48</f>
        <v>0</v>
      </c>
      <c r="K48" s="43">
        <f t="shared" ref="K48" si="28">I48/H48*100</f>
        <v>100</v>
      </c>
      <c r="L48" s="123" t="s">
        <v>8</v>
      </c>
      <c r="M48" s="124" t="s">
        <v>8</v>
      </c>
    </row>
    <row r="49" spans="1:13" s="46" customFormat="1" ht="150" customHeight="1" x14ac:dyDescent="0.25">
      <c r="A49" s="105" t="s">
        <v>57</v>
      </c>
      <c r="B49" s="23" t="s">
        <v>180</v>
      </c>
      <c r="C49" s="23"/>
      <c r="D49" s="36">
        <v>5300</v>
      </c>
      <c r="E49" s="38">
        <f>E50</f>
        <v>5300</v>
      </c>
      <c r="F49" s="37">
        <f t="shared" si="23"/>
        <v>0</v>
      </c>
      <c r="G49" s="37">
        <f t="shared" si="24"/>
        <v>100</v>
      </c>
      <c r="H49" s="38">
        <f>H50</f>
        <v>5300</v>
      </c>
      <c r="I49" s="52">
        <f>I50</f>
        <v>5300</v>
      </c>
      <c r="J49" s="37">
        <f t="shared" si="0"/>
        <v>0</v>
      </c>
      <c r="K49" s="37">
        <f t="shared" si="1"/>
        <v>100</v>
      </c>
      <c r="L49" s="123" t="s">
        <v>8</v>
      </c>
      <c r="M49" s="124" t="s">
        <v>8</v>
      </c>
    </row>
    <row r="50" spans="1:13" x14ac:dyDescent="0.25">
      <c r="A50" s="104" t="s">
        <v>37</v>
      </c>
      <c r="B50" s="24" t="s">
        <v>181</v>
      </c>
      <c r="C50" s="24"/>
      <c r="D50" s="39">
        <v>5300</v>
      </c>
      <c r="E50" s="53">
        <f>E51</f>
        <v>5300</v>
      </c>
      <c r="F50" s="40">
        <f t="shared" ref="F50" si="29">E50-D50</f>
        <v>0</v>
      </c>
      <c r="G50" s="40">
        <f t="shared" ref="G50" si="30">E50/D50*100</f>
        <v>100</v>
      </c>
      <c r="H50" s="53">
        <f>H51</f>
        <v>5300</v>
      </c>
      <c r="I50" s="54">
        <f>I51</f>
        <v>5300</v>
      </c>
      <c r="J50" s="40">
        <f t="shared" si="0"/>
        <v>0</v>
      </c>
      <c r="K50" s="40">
        <f t="shared" si="1"/>
        <v>100</v>
      </c>
      <c r="L50" s="123" t="s">
        <v>8</v>
      </c>
      <c r="M50" s="124" t="s">
        <v>8</v>
      </c>
    </row>
    <row r="51" spans="1:13" ht="28.5" x14ac:dyDescent="0.25">
      <c r="A51" s="87" t="s">
        <v>45</v>
      </c>
      <c r="B51" s="25" t="s">
        <v>182</v>
      </c>
      <c r="C51" s="25"/>
      <c r="D51" s="42"/>
      <c r="E51" s="55">
        <v>5300</v>
      </c>
      <c r="F51" s="43" t="s">
        <v>8</v>
      </c>
      <c r="G51" s="43" t="s">
        <v>8</v>
      </c>
      <c r="H51" s="55">
        <v>5300</v>
      </c>
      <c r="I51" s="56">
        <v>5300</v>
      </c>
      <c r="J51" s="43">
        <f t="shared" si="0"/>
        <v>0</v>
      </c>
      <c r="K51" s="43">
        <f t="shared" si="1"/>
        <v>100</v>
      </c>
      <c r="L51" s="123" t="s">
        <v>8</v>
      </c>
      <c r="M51" s="124" t="s">
        <v>8</v>
      </c>
    </row>
    <row r="52" spans="1:13" ht="21.75" x14ac:dyDescent="0.25">
      <c r="A52" s="105" t="s">
        <v>70</v>
      </c>
      <c r="B52" s="23" t="s">
        <v>127</v>
      </c>
      <c r="C52" s="111">
        <v>110875</v>
      </c>
      <c r="D52" s="44">
        <f t="shared" ref="D52:E54" si="31">D53</f>
        <v>0</v>
      </c>
      <c r="E52" s="57">
        <f t="shared" si="31"/>
        <v>0</v>
      </c>
      <c r="F52" s="37">
        <f>E52-D52</f>
        <v>0</v>
      </c>
      <c r="G52" s="37"/>
      <c r="H52" s="57">
        <f>H53</f>
        <v>0</v>
      </c>
      <c r="I52" s="57">
        <f>I53</f>
        <v>0</v>
      </c>
      <c r="J52" s="37">
        <f t="shared" si="0"/>
        <v>0</v>
      </c>
      <c r="K52" s="37" t="s">
        <v>8</v>
      </c>
      <c r="L52" s="123" t="s">
        <v>8</v>
      </c>
      <c r="M52" s="124" t="s">
        <v>8</v>
      </c>
    </row>
    <row r="53" spans="1:13" s="47" customFormat="1" x14ac:dyDescent="0.25">
      <c r="A53" s="104" t="s">
        <v>69</v>
      </c>
      <c r="B53" s="24" t="s">
        <v>128</v>
      </c>
      <c r="C53" s="112"/>
      <c r="D53" s="45">
        <f t="shared" si="31"/>
        <v>0</v>
      </c>
      <c r="E53" s="58">
        <f t="shared" si="31"/>
        <v>0</v>
      </c>
      <c r="F53" s="40">
        <f>E53-D53</f>
        <v>0</v>
      </c>
      <c r="G53" s="40"/>
      <c r="H53" s="58">
        <f>H54</f>
        <v>0</v>
      </c>
      <c r="I53" s="58">
        <f>I54</f>
        <v>0</v>
      </c>
      <c r="J53" s="40">
        <f t="shared" ref="J53" si="32">I53-H53</f>
        <v>0</v>
      </c>
      <c r="K53" s="40" t="s">
        <v>8</v>
      </c>
      <c r="L53" s="123" t="s">
        <v>8</v>
      </c>
      <c r="M53" s="124" t="s">
        <v>8</v>
      </c>
    </row>
    <row r="54" spans="1:13" ht="21.75" x14ac:dyDescent="0.25">
      <c r="A54" s="104" t="s">
        <v>96</v>
      </c>
      <c r="B54" s="24" t="s">
        <v>129</v>
      </c>
      <c r="C54" s="112"/>
      <c r="D54" s="45">
        <f t="shared" si="31"/>
        <v>0</v>
      </c>
      <c r="E54" s="58">
        <f t="shared" si="31"/>
        <v>0</v>
      </c>
      <c r="F54" s="40">
        <f>E54-D54</f>
        <v>0</v>
      </c>
      <c r="G54" s="40"/>
      <c r="H54" s="58">
        <f>H55</f>
        <v>0</v>
      </c>
      <c r="I54" s="59">
        <f t="shared" ref="I54:I55" si="33">I55</f>
        <v>0</v>
      </c>
      <c r="J54" s="40">
        <f t="shared" si="0"/>
        <v>0</v>
      </c>
      <c r="K54" s="40" t="s">
        <v>8</v>
      </c>
      <c r="L54" s="123" t="s">
        <v>8</v>
      </c>
      <c r="M54" s="124" t="s">
        <v>8</v>
      </c>
    </row>
    <row r="55" spans="1:13" x14ac:dyDescent="0.25">
      <c r="A55" s="104" t="s">
        <v>71</v>
      </c>
      <c r="B55" s="24" t="s">
        <v>130</v>
      </c>
      <c r="C55" s="112"/>
      <c r="D55" s="39"/>
      <c r="E55" s="53">
        <f>E56</f>
        <v>0</v>
      </c>
      <c r="F55" s="40">
        <f>E55-D55</f>
        <v>0</v>
      </c>
      <c r="G55" s="40"/>
      <c r="H55" s="53">
        <f>H56</f>
        <v>0</v>
      </c>
      <c r="I55" s="54">
        <f t="shared" si="33"/>
        <v>0</v>
      </c>
      <c r="J55" s="40">
        <f t="shared" si="0"/>
        <v>0</v>
      </c>
      <c r="K55" s="40" t="s">
        <v>8</v>
      </c>
      <c r="L55" s="123" t="s">
        <v>8</v>
      </c>
      <c r="M55" s="124" t="s">
        <v>8</v>
      </c>
    </row>
    <row r="56" spans="1:13" x14ac:dyDescent="0.25">
      <c r="A56" s="87" t="s">
        <v>44</v>
      </c>
      <c r="B56" s="25" t="s">
        <v>131</v>
      </c>
      <c r="C56" s="113"/>
      <c r="D56" s="42"/>
      <c r="E56" s="55"/>
      <c r="F56" s="43" t="s">
        <v>8</v>
      </c>
      <c r="G56" s="43" t="s">
        <v>8</v>
      </c>
      <c r="H56" s="55"/>
      <c r="I56" s="55"/>
      <c r="J56" s="43">
        <f t="shared" si="0"/>
        <v>0</v>
      </c>
      <c r="K56" s="43" t="s">
        <v>8</v>
      </c>
      <c r="L56" s="123" t="s">
        <v>8</v>
      </c>
      <c r="M56" s="124" t="s">
        <v>8</v>
      </c>
    </row>
    <row r="57" spans="1:13" x14ac:dyDescent="0.25">
      <c r="A57" s="105" t="s">
        <v>46</v>
      </c>
      <c r="B57" s="23" t="s">
        <v>132</v>
      </c>
      <c r="C57" s="111">
        <v>14800</v>
      </c>
      <c r="D57" s="44">
        <f>D61</f>
        <v>18400</v>
      </c>
      <c r="E57" s="57">
        <f>E61</f>
        <v>18400</v>
      </c>
      <c r="F57" s="37">
        <f t="shared" ref="F57:F62" si="34">E57-D57</f>
        <v>0</v>
      </c>
      <c r="G57" s="37">
        <f>E57/D57*100</f>
        <v>100</v>
      </c>
      <c r="H57" s="57">
        <f>H61</f>
        <v>18400</v>
      </c>
      <c r="I57" s="57">
        <f>I61</f>
        <v>18400</v>
      </c>
      <c r="J57" s="37">
        <f t="shared" si="0"/>
        <v>0</v>
      </c>
      <c r="K57" s="37">
        <f t="shared" si="1"/>
        <v>100</v>
      </c>
      <c r="L57" s="126">
        <f t="shared" si="2"/>
        <v>3600</v>
      </c>
      <c r="M57" s="125">
        <f t="shared" si="3"/>
        <v>124.32432432432432</v>
      </c>
    </row>
    <row r="58" spans="1:13" s="49" customFormat="1" x14ac:dyDescent="0.25">
      <c r="A58" s="106" t="s">
        <v>65</v>
      </c>
      <c r="B58" s="83"/>
      <c r="C58" s="114"/>
      <c r="D58" s="84">
        <f>D57/D10*100</f>
        <v>0.50115415256603191</v>
      </c>
      <c r="E58" s="84">
        <f>E57/E10*100</f>
        <v>0.50115415256603191</v>
      </c>
      <c r="F58" s="84" t="s">
        <v>8</v>
      </c>
      <c r="G58" s="84" t="s">
        <v>8</v>
      </c>
      <c r="H58" s="84">
        <f>H57/H10*100</f>
        <v>0.50115415256603191</v>
      </c>
      <c r="I58" s="84">
        <f>I57/I10*100</f>
        <v>0.53645175381209764</v>
      </c>
      <c r="J58" s="84">
        <f>J57/J10*100</f>
        <v>0</v>
      </c>
      <c r="K58" s="84" t="s">
        <v>8</v>
      </c>
      <c r="L58" s="123" t="s">
        <v>8</v>
      </c>
      <c r="M58" s="124" t="s">
        <v>8</v>
      </c>
    </row>
    <row r="59" spans="1:13" s="46" customFormat="1" ht="21.75" x14ac:dyDescent="0.25">
      <c r="A59" s="120" t="s">
        <v>190</v>
      </c>
      <c r="B59" s="23" t="s">
        <v>133</v>
      </c>
      <c r="C59" s="111"/>
      <c r="D59" s="44">
        <f t="shared" ref="D59:E60" si="35">D60</f>
        <v>18400</v>
      </c>
      <c r="E59" s="57">
        <f t="shared" si="35"/>
        <v>18400</v>
      </c>
      <c r="F59" s="37">
        <f t="shared" ref="F59:F61" si="36">E59-D59</f>
        <v>0</v>
      </c>
      <c r="G59" s="37">
        <f t="shared" ref="G59:G61" si="37">E59/D59*100</f>
        <v>100</v>
      </c>
      <c r="H59" s="57">
        <f t="shared" ref="H59:I60" si="38">H60</f>
        <v>18400</v>
      </c>
      <c r="I59" s="62">
        <f t="shared" si="38"/>
        <v>18400</v>
      </c>
      <c r="J59" s="37">
        <f t="shared" ref="J59:J65" si="39">I59-H59</f>
        <v>0</v>
      </c>
      <c r="K59" s="37">
        <f t="shared" ref="K59:K65" si="40">I59/H59*100</f>
        <v>100</v>
      </c>
      <c r="L59" s="123" t="s">
        <v>8</v>
      </c>
      <c r="M59" s="124" t="s">
        <v>8</v>
      </c>
    </row>
    <row r="60" spans="1:13" ht="42.75" x14ac:dyDescent="0.25">
      <c r="A60" s="121" t="s">
        <v>184</v>
      </c>
      <c r="B60" s="24" t="s">
        <v>185</v>
      </c>
      <c r="C60" s="112"/>
      <c r="D60" s="45">
        <f t="shared" si="35"/>
        <v>18400</v>
      </c>
      <c r="E60" s="45">
        <f t="shared" si="35"/>
        <v>18400</v>
      </c>
      <c r="F60" s="40">
        <f t="shared" si="36"/>
        <v>0</v>
      </c>
      <c r="G60" s="40">
        <f t="shared" si="37"/>
        <v>100</v>
      </c>
      <c r="H60" s="58">
        <f t="shared" si="38"/>
        <v>18400</v>
      </c>
      <c r="I60" s="58">
        <f t="shared" si="38"/>
        <v>18400</v>
      </c>
      <c r="J60" s="40">
        <f t="shared" si="39"/>
        <v>0</v>
      </c>
      <c r="K60" s="40">
        <f t="shared" si="40"/>
        <v>100</v>
      </c>
      <c r="L60" s="123" t="s">
        <v>8</v>
      </c>
      <c r="M60" s="124" t="s">
        <v>8</v>
      </c>
    </row>
    <row r="61" spans="1:13" ht="32.25" x14ac:dyDescent="0.25">
      <c r="A61" s="121" t="s">
        <v>58</v>
      </c>
      <c r="B61" s="24" t="s">
        <v>183</v>
      </c>
      <c r="C61" s="112"/>
      <c r="D61" s="45">
        <f>D64</f>
        <v>18400</v>
      </c>
      <c r="E61" s="58">
        <f>E62+E64</f>
        <v>18400</v>
      </c>
      <c r="F61" s="40">
        <f t="shared" si="36"/>
        <v>0</v>
      </c>
      <c r="G61" s="40">
        <f t="shared" si="37"/>
        <v>100</v>
      </c>
      <c r="H61" s="58">
        <f t="shared" ref="H61:I61" si="41">H62+H64</f>
        <v>18400</v>
      </c>
      <c r="I61" s="58">
        <f t="shared" si="41"/>
        <v>18400</v>
      </c>
      <c r="J61" s="40">
        <f t="shared" si="39"/>
        <v>0</v>
      </c>
      <c r="K61" s="40">
        <f t="shared" si="40"/>
        <v>100</v>
      </c>
      <c r="L61" s="123" t="s">
        <v>8</v>
      </c>
      <c r="M61" s="124" t="s">
        <v>8</v>
      </c>
    </row>
    <row r="62" spans="1:13" ht="21" customHeight="1" x14ac:dyDescent="0.25">
      <c r="A62" s="104" t="s">
        <v>93</v>
      </c>
      <c r="B62" s="24" t="s">
        <v>186</v>
      </c>
      <c r="C62" s="112"/>
      <c r="D62" s="45"/>
      <c r="E62" s="58"/>
      <c r="F62" s="40">
        <f t="shared" si="34"/>
        <v>0</v>
      </c>
      <c r="G62" s="40"/>
      <c r="H62" s="58"/>
      <c r="I62" s="58"/>
      <c r="J62" s="40">
        <f t="shared" si="39"/>
        <v>0</v>
      </c>
      <c r="K62" s="40" t="e">
        <f t="shared" si="40"/>
        <v>#DIV/0!</v>
      </c>
      <c r="L62" s="123" t="s">
        <v>8</v>
      </c>
      <c r="M62" s="124" t="s">
        <v>8</v>
      </c>
    </row>
    <row r="63" spans="1:13" hidden="1" x14ac:dyDescent="0.25">
      <c r="A63" s="104"/>
      <c r="B63" s="24" t="s">
        <v>186</v>
      </c>
      <c r="C63" s="112"/>
      <c r="D63" s="45"/>
      <c r="E63" s="58"/>
      <c r="F63" s="40"/>
      <c r="G63" s="40"/>
      <c r="H63" s="58"/>
      <c r="I63" s="58"/>
      <c r="J63" s="40"/>
      <c r="K63" s="40"/>
      <c r="L63" s="123" t="s">
        <v>8</v>
      </c>
      <c r="M63" s="124" t="s">
        <v>8</v>
      </c>
    </row>
    <row r="64" spans="1:13" x14ac:dyDescent="0.25">
      <c r="A64" s="104" t="s">
        <v>42</v>
      </c>
      <c r="B64" s="24" t="s">
        <v>187</v>
      </c>
      <c r="C64" s="112"/>
      <c r="D64" s="45">
        <v>18400</v>
      </c>
      <c r="E64" s="58">
        <f>E65+E66</f>
        <v>18400</v>
      </c>
      <c r="F64" s="40"/>
      <c r="G64" s="40"/>
      <c r="H64" s="58">
        <f>H65+H66</f>
        <v>18400</v>
      </c>
      <c r="I64" s="58">
        <f>I65+I66</f>
        <v>18400</v>
      </c>
      <c r="J64" s="40"/>
      <c r="K64" s="40"/>
      <c r="L64" s="123" t="s">
        <v>8</v>
      </c>
      <c r="M64" s="124" t="s">
        <v>8</v>
      </c>
    </row>
    <row r="65" spans="1:13" s="48" customFormat="1" x14ac:dyDescent="0.25">
      <c r="A65" s="87" t="s">
        <v>9</v>
      </c>
      <c r="B65" s="25" t="s">
        <v>188</v>
      </c>
      <c r="C65" s="113"/>
      <c r="D65" s="41"/>
      <c r="E65" s="60">
        <v>14132</v>
      </c>
      <c r="F65" s="43" t="s">
        <v>8</v>
      </c>
      <c r="G65" s="43" t="s">
        <v>8</v>
      </c>
      <c r="H65" s="60">
        <v>14132</v>
      </c>
      <c r="I65" s="60">
        <v>14132</v>
      </c>
      <c r="J65" s="43">
        <f t="shared" si="39"/>
        <v>0</v>
      </c>
      <c r="K65" s="43">
        <f t="shared" si="40"/>
        <v>100</v>
      </c>
      <c r="L65" s="123" t="s">
        <v>8</v>
      </c>
      <c r="M65" s="124" t="s">
        <v>8</v>
      </c>
    </row>
    <row r="66" spans="1:13" s="48" customFormat="1" ht="19.5" x14ac:dyDescent="0.25">
      <c r="A66" s="87" t="s">
        <v>10</v>
      </c>
      <c r="B66" s="25" t="s">
        <v>189</v>
      </c>
      <c r="C66" s="113"/>
      <c r="D66" s="41"/>
      <c r="E66" s="60">
        <v>4268</v>
      </c>
      <c r="F66" s="43"/>
      <c r="G66" s="43"/>
      <c r="H66" s="60">
        <v>4268</v>
      </c>
      <c r="I66" s="60">
        <v>4268</v>
      </c>
      <c r="J66" s="43"/>
      <c r="K66" s="43"/>
      <c r="L66" s="123" t="s">
        <v>8</v>
      </c>
      <c r="M66" s="124" t="s">
        <v>8</v>
      </c>
    </row>
    <row r="67" spans="1:13" ht="21.75" x14ac:dyDescent="0.25">
      <c r="A67" s="105" t="s">
        <v>38</v>
      </c>
      <c r="B67" s="26" t="s">
        <v>134</v>
      </c>
      <c r="C67" s="44">
        <f>C69+C74</f>
        <v>1293056</v>
      </c>
      <c r="D67" s="44">
        <f>D69+D74</f>
        <v>1117826.27</v>
      </c>
      <c r="E67" s="57">
        <f>E69+E74</f>
        <v>1117826.27</v>
      </c>
      <c r="F67" s="37">
        <f>E67-D67</f>
        <v>0</v>
      </c>
      <c r="G67" s="37">
        <f>E67/D67*100</f>
        <v>100</v>
      </c>
      <c r="H67" s="44">
        <f>H69+H74</f>
        <v>1117826.27</v>
      </c>
      <c r="I67" s="44">
        <f>I69+I74</f>
        <v>969746.27</v>
      </c>
      <c r="J67" s="37">
        <f t="shared" si="0"/>
        <v>-148080</v>
      </c>
      <c r="K67" s="37">
        <f t="shared" ref="K67:K105" si="42">I67/H67*100</f>
        <v>86.752860979014216</v>
      </c>
      <c r="L67" s="126">
        <f t="shared" si="2"/>
        <v>-323309.73</v>
      </c>
      <c r="M67" s="125">
        <f t="shared" si="3"/>
        <v>74.99646341689764</v>
      </c>
    </row>
    <row r="68" spans="1:13" s="49" customFormat="1" x14ac:dyDescent="0.25">
      <c r="A68" s="106" t="s">
        <v>65</v>
      </c>
      <c r="B68" s="85"/>
      <c r="C68" s="116"/>
      <c r="D68" s="84">
        <f>D67/D10*100</f>
        <v>30.445830274885775</v>
      </c>
      <c r="E68" s="84">
        <f>E67/E10*100</f>
        <v>30.445830274885775</v>
      </c>
      <c r="F68" s="84" t="s">
        <v>8</v>
      </c>
      <c r="G68" s="84" t="s">
        <v>8</v>
      </c>
      <c r="H68" s="84">
        <f>H67/H10*100</f>
        <v>30.445830274885775</v>
      </c>
      <c r="I68" s="84">
        <f>I67/I10*100</f>
        <v>28.272939526860867</v>
      </c>
      <c r="J68" s="84">
        <f>J67/J10*100</f>
        <v>61.296459864520124</v>
      </c>
      <c r="K68" s="84" t="s">
        <v>8</v>
      </c>
      <c r="L68" s="123" t="s">
        <v>8</v>
      </c>
      <c r="M68" s="124" t="s">
        <v>8</v>
      </c>
    </row>
    <row r="69" spans="1:13" x14ac:dyDescent="0.25">
      <c r="A69" s="105" t="s">
        <v>47</v>
      </c>
      <c r="B69" s="26" t="s">
        <v>135</v>
      </c>
      <c r="C69" s="115">
        <v>5000</v>
      </c>
      <c r="D69" s="44">
        <f t="shared" ref="D69:E70" si="43">D70</f>
        <v>3200</v>
      </c>
      <c r="E69" s="57">
        <f t="shared" si="43"/>
        <v>3200</v>
      </c>
      <c r="F69" s="37">
        <f>E69-D69</f>
        <v>0</v>
      </c>
      <c r="G69" s="37">
        <f>E69/D69*100</f>
        <v>100</v>
      </c>
      <c r="H69" s="57">
        <f t="shared" ref="H69:H70" si="44">H70</f>
        <v>3200</v>
      </c>
      <c r="I69" s="62">
        <f t="shared" ref="I69:I70" si="45">I70</f>
        <v>3200</v>
      </c>
      <c r="J69" s="37">
        <f t="shared" ref="J69:J73" si="46">I69-H69</f>
        <v>0</v>
      </c>
      <c r="K69" s="37">
        <f t="shared" ref="K69:K73" si="47">I69/H69*100</f>
        <v>100</v>
      </c>
      <c r="L69" s="126">
        <f t="shared" si="2"/>
        <v>-1800</v>
      </c>
      <c r="M69" s="125">
        <f t="shared" si="3"/>
        <v>64</v>
      </c>
    </row>
    <row r="70" spans="1:13" ht="21.75" x14ac:dyDescent="0.25">
      <c r="A70" s="104" t="s">
        <v>191</v>
      </c>
      <c r="B70" s="27" t="s">
        <v>192</v>
      </c>
      <c r="C70" s="117"/>
      <c r="D70" s="45">
        <f t="shared" si="43"/>
        <v>3200</v>
      </c>
      <c r="E70" s="58">
        <f t="shared" si="43"/>
        <v>3200</v>
      </c>
      <c r="F70" s="40">
        <f t="shared" ref="F70:F72" si="48">E70-D70</f>
        <v>0</v>
      </c>
      <c r="G70" s="40">
        <f t="shared" ref="G70:G72" si="49">E70/D70*100</f>
        <v>100</v>
      </c>
      <c r="H70" s="58">
        <f t="shared" si="44"/>
        <v>3200</v>
      </c>
      <c r="I70" s="59">
        <f t="shared" si="45"/>
        <v>3200</v>
      </c>
      <c r="J70" s="40">
        <f t="shared" si="46"/>
        <v>0</v>
      </c>
      <c r="K70" s="40">
        <f t="shared" si="47"/>
        <v>100</v>
      </c>
      <c r="L70" s="123" t="s">
        <v>8</v>
      </c>
      <c r="M70" s="124" t="s">
        <v>8</v>
      </c>
    </row>
    <row r="71" spans="1:13" ht="21.75" x14ac:dyDescent="0.25">
      <c r="A71" s="104" t="s">
        <v>48</v>
      </c>
      <c r="B71" s="27" t="s">
        <v>193</v>
      </c>
      <c r="C71" s="117"/>
      <c r="D71" s="45">
        <f>D72</f>
        <v>3200</v>
      </c>
      <c r="E71" s="58">
        <f>E72</f>
        <v>3200</v>
      </c>
      <c r="F71" s="40">
        <f t="shared" si="48"/>
        <v>0</v>
      </c>
      <c r="G71" s="40">
        <f t="shared" si="49"/>
        <v>100</v>
      </c>
      <c r="H71" s="58">
        <f>H72</f>
        <v>3200</v>
      </c>
      <c r="I71" s="58">
        <f>I72</f>
        <v>3200</v>
      </c>
      <c r="J71" s="40">
        <f t="shared" si="46"/>
        <v>0</v>
      </c>
      <c r="K71" s="40">
        <f t="shared" si="47"/>
        <v>100</v>
      </c>
      <c r="L71" s="123" t="s">
        <v>8</v>
      </c>
      <c r="M71" s="124" t="s">
        <v>8</v>
      </c>
    </row>
    <row r="72" spans="1:13" ht="21.75" x14ac:dyDescent="0.25">
      <c r="A72" s="104" t="s">
        <v>43</v>
      </c>
      <c r="B72" s="27" t="s">
        <v>194</v>
      </c>
      <c r="C72" s="117"/>
      <c r="D72" s="45">
        <v>3200</v>
      </c>
      <c r="E72" s="58">
        <f>SUM(E73:E73)</f>
        <v>3200</v>
      </c>
      <c r="F72" s="40">
        <f t="shared" si="48"/>
        <v>0</v>
      </c>
      <c r="G72" s="40">
        <f t="shared" si="49"/>
        <v>100</v>
      </c>
      <c r="H72" s="58">
        <f>SUM(H73:H73)</f>
        <v>3200</v>
      </c>
      <c r="I72" s="58">
        <f>SUM(I73:I73)</f>
        <v>3200</v>
      </c>
      <c r="J72" s="40">
        <f t="shared" si="46"/>
        <v>0</v>
      </c>
      <c r="K72" s="40">
        <f t="shared" si="47"/>
        <v>100</v>
      </c>
      <c r="L72" s="123" t="s">
        <v>8</v>
      </c>
      <c r="M72" s="124" t="s">
        <v>8</v>
      </c>
    </row>
    <row r="73" spans="1:13" ht="19.5" x14ac:dyDescent="0.25">
      <c r="A73" s="87" t="s">
        <v>12</v>
      </c>
      <c r="B73" s="28" t="s">
        <v>136</v>
      </c>
      <c r="C73" s="118"/>
      <c r="D73" s="41"/>
      <c r="E73" s="60">
        <v>3200</v>
      </c>
      <c r="F73" s="43" t="s">
        <v>8</v>
      </c>
      <c r="G73" s="43" t="s">
        <v>8</v>
      </c>
      <c r="H73" s="60">
        <v>3200</v>
      </c>
      <c r="I73" s="56">
        <v>3200</v>
      </c>
      <c r="J73" s="43">
        <f t="shared" si="46"/>
        <v>0</v>
      </c>
      <c r="K73" s="43">
        <f t="shared" si="47"/>
        <v>100</v>
      </c>
      <c r="L73" s="123" t="s">
        <v>8</v>
      </c>
      <c r="M73" s="124" t="s">
        <v>8</v>
      </c>
    </row>
    <row r="74" spans="1:13" ht="42.75" x14ac:dyDescent="0.25">
      <c r="A74" s="105" t="s">
        <v>72</v>
      </c>
      <c r="B74" s="23" t="s">
        <v>137</v>
      </c>
      <c r="C74" s="111">
        <v>1288056</v>
      </c>
      <c r="D74" s="44">
        <f>D75+D79+D86+D83+D89</f>
        <v>1114626.27</v>
      </c>
      <c r="E74" s="44">
        <f>E75+E79+E86+E83+E89</f>
        <v>1114626.27</v>
      </c>
      <c r="F74" s="37">
        <f>E74-D74</f>
        <v>0</v>
      </c>
      <c r="G74" s="37">
        <f t="shared" ref="G74" si="50">E74/D74*100</f>
        <v>100</v>
      </c>
      <c r="H74" s="44">
        <f t="shared" ref="H74:I74" si="51">H75+H79+H86+H83+H89</f>
        <v>1114626.27</v>
      </c>
      <c r="I74" s="44">
        <f t="shared" si="51"/>
        <v>966546.27</v>
      </c>
      <c r="J74" s="37">
        <f t="shared" ref="J74:J111" si="52">I74-H74</f>
        <v>-148080</v>
      </c>
      <c r="K74" s="37">
        <f t="shared" si="42"/>
        <v>86.71482953654052</v>
      </c>
      <c r="L74" s="126">
        <f t="shared" si="2"/>
        <v>-321509.73</v>
      </c>
      <c r="M74" s="125">
        <f t="shared" si="3"/>
        <v>75.039149695354851</v>
      </c>
    </row>
    <row r="75" spans="1:13" x14ac:dyDescent="0.25">
      <c r="A75" s="105" t="s">
        <v>97</v>
      </c>
      <c r="B75" s="23" t="s">
        <v>195</v>
      </c>
      <c r="C75" s="111"/>
      <c r="D75" s="44">
        <f>D76</f>
        <v>500000</v>
      </c>
      <c r="E75" s="57">
        <f>E76</f>
        <v>500000</v>
      </c>
      <c r="F75" s="37">
        <f>E75-D75</f>
        <v>0</v>
      </c>
      <c r="G75" s="37">
        <f t="shared" ref="G75" si="53">E75/D75*100</f>
        <v>100</v>
      </c>
      <c r="H75" s="57">
        <f t="shared" ref="H75:I77" si="54">H76</f>
        <v>500000</v>
      </c>
      <c r="I75" s="57">
        <f t="shared" si="54"/>
        <v>500000</v>
      </c>
      <c r="J75" s="37">
        <f t="shared" ref="J75" si="55">I75-H75</f>
        <v>0</v>
      </c>
      <c r="K75" s="37">
        <f t="shared" ref="K75" si="56">I75/H75*100</f>
        <v>100</v>
      </c>
      <c r="L75" s="123" t="s">
        <v>8</v>
      </c>
      <c r="M75" s="124" t="s">
        <v>8</v>
      </c>
    </row>
    <row r="76" spans="1:13" s="47" customFormat="1" ht="53.25" x14ac:dyDescent="0.25">
      <c r="A76" s="104" t="s">
        <v>81</v>
      </c>
      <c r="B76" s="24" t="s">
        <v>195</v>
      </c>
      <c r="C76" s="112"/>
      <c r="D76" s="45">
        <f>D77</f>
        <v>500000</v>
      </c>
      <c r="E76" s="58">
        <f>E77</f>
        <v>500000</v>
      </c>
      <c r="F76" s="40">
        <f t="shared" ref="F76:F77" si="57">E76-D76</f>
        <v>0</v>
      </c>
      <c r="G76" s="40">
        <f t="shared" ref="G76:G77" si="58">E76/D76*100</f>
        <v>100</v>
      </c>
      <c r="H76" s="58">
        <f t="shared" si="54"/>
        <v>500000</v>
      </c>
      <c r="I76" s="58">
        <f t="shared" si="54"/>
        <v>500000</v>
      </c>
      <c r="J76" s="40">
        <f t="shared" ref="J76:J78" si="59">I76-H76</f>
        <v>0</v>
      </c>
      <c r="K76" s="40">
        <f t="shared" ref="K76:K78" si="60">I76/H76*100</f>
        <v>100</v>
      </c>
      <c r="L76" s="123" t="s">
        <v>8</v>
      </c>
      <c r="M76" s="124" t="s">
        <v>8</v>
      </c>
    </row>
    <row r="77" spans="1:13" s="47" customFormat="1" ht="32.25" x14ac:dyDescent="0.25">
      <c r="A77" s="104" t="s">
        <v>82</v>
      </c>
      <c r="B77" s="24" t="s">
        <v>196</v>
      </c>
      <c r="C77" s="112"/>
      <c r="D77" s="45">
        <v>500000</v>
      </c>
      <c r="E77" s="58">
        <f>E78</f>
        <v>500000</v>
      </c>
      <c r="F77" s="40">
        <f t="shared" si="57"/>
        <v>0</v>
      </c>
      <c r="G77" s="40">
        <f t="shared" si="58"/>
        <v>100</v>
      </c>
      <c r="H77" s="58">
        <f t="shared" si="54"/>
        <v>500000</v>
      </c>
      <c r="I77" s="58">
        <f t="shared" si="54"/>
        <v>500000</v>
      </c>
      <c r="J77" s="40">
        <f t="shared" si="59"/>
        <v>0</v>
      </c>
      <c r="K77" s="40">
        <f t="shared" si="60"/>
        <v>100</v>
      </c>
      <c r="L77" s="123" t="s">
        <v>8</v>
      </c>
      <c r="M77" s="124" t="s">
        <v>8</v>
      </c>
    </row>
    <row r="78" spans="1:13" s="48" customFormat="1" x14ac:dyDescent="0.25">
      <c r="A78" s="87" t="s">
        <v>44</v>
      </c>
      <c r="B78" s="25" t="s">
        <v>197</v>
      </c>
      <c r="C78" s="113"/>
      <c r="D78" s="41"/>
      <c r="E78" s="60">
        <v>500000</v>
      </c>
      <c r="F78" s="43" t="s">
        <v>8</v>
      </c>
      <c r="G78" s="43" t="s">
        <v>8</v>
      </c>
      <c r="H78" s="60">
        <v>500000</v>
      </c>
      <c r="I78" s="60">
        <v>500000</v>
      </c>
      <c r="J78" s="43">
        <f t="shared" si="59"/>
        <v>0</v>
      </c>
      <c r="K78" s="43">
        <f t="shared" si="60"/>
        <v>100</v>
      </c>
      <c r="L78" s="123" t="s">
        <v>8</v>
      </c>
      <c r="M78" s="124" t="s">
        <v>8</v>
      </c>
    </row>
    <row r="79" spans="1:13" s="46" customFormat="1" ht="42" customHeight="1" x14ac:dyDescent="0.25">
      <c r="A79" s="105" t="s">
        <v>83</v>
      </c>
      <c r="B79" s="23" t="s">
        <v>198</v>
      </c>
      <c r="C79" s="111"/>
      <c r="D79" s="44">
        <f>D80</f>
        <v>65000</v>
      </c>
      <c r="E79" s="57">
        <f>E80</f>
        <v>65000</v>
      </c>
      <c r="F79" s="37">
        <f t="shared" ref="F79:F80" si="61">E79-D79</f>
        <v>0</v>
      </c>
      <c r="G79" s="37">
        <f t="shared" ref="G79:G80" si="62">E79/D79*100</f>
        <v>100</v>
      </c>
      <c r="H79" s="57">
        <f>H80</f>
        <v>66546.27</v>
      </c>
      <c r="I79" s="57">
        <f>I80</f>
        <v>66546.27</v>
      </c>
      <c r="J79" s="37">
        <f t="shared" ref="J79:J80" si="63">I79-H79</f>
        <v>0</v>
      </c>
      <c r="K79" s="37">
        <f t="shared" ref="K79:K80" si="64">I79/H79*100</f>
        <v>100</v>
      </c>
      <c r="L79" s="123" t="s">
        <v>8</v>
      </c>
      <c r="M79" s="124" t="s">
        <v>8</v>
      </c>
    </row>
    <row r="80" spans="1:13" s="47" customFormat="1" ht="21.75" x14ac:dyDescent="0.25">
      <c r="A80" s="104" t="s">
        <v>43</v>
      </c>
      <c r="B80" s="24" t="s">
        <v>199</v>
      </c>
      <c r="C80" s="112"/>
      <c r="D80" s="45">
        <v>65000</v>
      </c>
      <c r="E80" s="58">
        <f>E81</f>
        <v>65000</v>
      </c>
      <c r="F80" s="40">
        <f t="shared" si="61"/>
        <v>0</v>
      </c>
      <c r="G80" s="40">
        <f t="shared" si="62"/>
        <v>100</v>
      </c>
      <c r="H80" s="58">
        <f>H81+H82</f>
        <v>66546.27</v>
      </c>
      <c r="I80" s="58">
        <f>I81+I82</f>
        <v>66546.27</v>
      </c>
      <c r="J80" s="40">
        <f t="shared" si="63"/>
        <v>0</v>
      </c>
      <c r="K80" s="40">
        <f t="shared" si="64"/>
        <v>100</v>
      </c>
      <c r="L80" s="123" t="s">
        <v>8</v>
      </c>
      <c r="M80" s="124" t="s">
        <v>8</v>
      </c>
    </row>
    <row r="81" spans="1:13" s="48" customFormat="1" ht="19.5" x14ac:dyDescent="0.25">
      <c r="A81" s="87" t="s">
        <v>102</v>
      </c>
      <c r="B81" s="25" t="s">
        <v>200</v>
      </c>
      <c r="C81" s="113"/>
      <c r="D81" s="41"/>
      <c r="E81" s="60">
        <v>65000</v>
      </c>
      <c r="F81" s="43" t="s">
        <v>8</v>
      </c>
      <c r="G81" s="43" t="s">
        <v>8</v>
      </c>
      <c r="H81" s="60">
        <v>65000</v>
      </c>
      <c r="I81" s="60">
        <v>65000</v>
      </c>
      <c r="J81" s="40">
        <f t="shared" ref="J81:J83" si="65">I81-H81</f>
        <v>0</v>
      </c>
      <c r="K81" s="40">
        <f t="shared" ref="K81:K83" si="66">I81/H81*100</f>
        <v>100</v>
      </c>
      <c r="L81" s="123" t="s">
        <v>8</v>
      </c>
      <c r="M81" s="124" t="s">
        <v>8</v>
      </c>
    </row>
    <row r="82" spans="1:13" s="48" customFormat="1" x14ac:dyDescent="0.25">
      <c r="A82" s="87" t="s">
        <v>101</v>
      </c>
      <c r="B82" s="25" t="s">
        <v>262</v>
      </c>
      <c r="C82" s="113"/>
      <c r="D82" s="41"/>
      <c r="E82" s="60"/>
      <c r="F82" s="43"/>
      <c r="G82" s="43"/>
      <c r="H82" s="60">
        <v>1546.27</v>
      </c>
      <c r="I82" s="60">
        <v>1546.27</v>
      </c>
      <c r="J82" s="40"/>
      <c r="K82" s="40"/>
      <c r="L82" s="123" t="s">
        <v>8</v>
      </c>
      <c r="M82" s="124" t="s">
        <v>8</v>
      </c>
    </row>
    <row r="83" spans="1:13" s="48" customFormat="1" ht="42.75" x14ac:dyDescent="0.25">
      <c r="A83" s="104" t="s">
        <v>201</v>
      </c>
      <c r="B83" s="24" t="s">
        <v>202</v>
      </c>
      <c r="C83" s="113"/>
      <c r="D83" s="41">
        <f>D84</f>
        <v>148080</v>
      </c>
      <c r="E83" s="60">
        <f>E84</f>
        <v>148080</v>
      </c>
      <c r="F83" s="43" t="s">
        <v>8</v>
      </c>
      <c r="G83" s="43" t="s">
        <v>8</v>
      </c>
      <c r="H83" s="60">
        <f>H84</f>
        <v>148080</v>
      </c>
      <c r="I83" s="60">
        <f>I84</f>
        <v>0</v>
      </c>
      <c r="J83" s="40">
        <f t="shared" si="65"/>
        <v>-148080</v>
      </c>
      <c r="K83" s="40">
        <f t="shared" si="66"/>
        <v>0</v>
      </c>
      <c r="L83" s="123" t="s">
        <v>8</v>
      </c>
      <c r="M83" s="124" t="s">
        <v>8</v>
      </c>
    </row>
    <row r="84" spans="1:13" s="47" customFormat="1" ht="21.75" x14ac:dyDescent="0.25">
      <c r="A84" s="104" t="s">
        <v>43</v>
      </c>
      <c r="B84" s="24" t="s">
        <v>203</v>
      </c>
      <c r="C84" s="112"/>
      <c r="D84" s="45">
        <v>148080</v>
      </c>
      <c r="E84" s="58">
        <f>E85</f>
        <v>148080</v>
      </c>
      <c r="F84" s="40">
        <f t="shared" ref="F84" si="67">E84-D84</f>
        <v>0</v>
      </c>
      <c r="G84" s="40">
        <f t="shared" ref="G84" si="68">E84/D84*100</f>
        <v>100</v>
      </c>
      <c r="H84" s="58">
        <f>H85</f>
        <v>148080</v>
      </c>
      <c r="I84" s="58">
        <f>I85</f>
        <v>0</v>
      </c>
      <c r="J84" s="40">
        <f t="shared" ref="J84:J85" si="69">I84-H84</f>
        <v>-148080</v>
      </c>
      <c r="K84" s="40">
        <f t="shared" ref="K84:K85" si="70">I84/H84*100</f>
        <v>0</v>
      </c>
      <c r="L84" s="123" t="s">
        <v>8</v>
      </c>
      <c r="M84" s="124" t="s">
        <v>8</v>
      </c>
    </row>
    <row r="85" spans="1:13" s="48" customFormat="1" ht="19.5" x14ac:dyDescent="0.25">
      <c r="A85" s="87" t="s">
        <v>102</v>
      </c>
      <c r="B85" s="25" t="s">
        <v>204</v>
      </c>
      <c r="C85" s="113"/>
      <c r="D85" s="41"/>
      <c r="E85" s="60">
        <v>148080</v>
      </c>
      <c r="F85" s="43" t="s">
        <v>8</v>
      </c>
      <c r="G85" s="43" t="s">
        <v>8</v>
      </c>
      <c r="H85" s="60">
        <v>148080</v>
      </c>
      <c r="I85" s="60"/>
      <c r="J85" s="43">
        <f t="shared" si="69"/>
        <v>-148080</v>
      </c>
      <c r="K85" s="43">
        <f t="shared" si="70"/>
        <v>0</v>
      </c>
      <c r="L85" s="123" t="s">
        <v>8</v>
      </c>
      <c r="M85" s="124" t="s">
        <v>8</v>
      </c>
    </row>
    <row r="86" spans="1:13" s="46" customFormat="1" ht="42.75" x14ac:dyDescent="0.25">
      <c r="A86" s="105" t="s">
        <v>205</v>
      </c>
      <c r="B86" s="26" t="s">
        <v>206</v>
      </c>
      <c r="C86" s="115"/>
      <c r="D86" s="44">
        <f>D87</f>
        <v>1546.27</v>
      </c>
      <c r="E86" s="57">
        <f>E87</f>
        <v>1546.27</v>
      </c>
      <c r="F86" s="37">
        <f t="shared" ref="F86:F90" si="71">E86-D86</f>
        <v>0</v>
      </c>
      <c r="G86" s="37">
        <f t="shared" ref="G86:G90" si="72">E86/D86*100</f>
        <v>100</v>
      </c>
      <c r="H86" s="57">
        <f>H87</f>
        <v>0</v>
      </c>
      <c r="I86" s="57">
        <f>I87</f>
        <v>0</v>
      </c>
      <c r="J86" s="37">
        <f t="shared" ref="J86:J87" si="73">I86-H86</f>
        <v>0</v>
      </c>
      <c r="K86" s="37" t="e">
        <f t="shared" ref="K86:K87" si="74">I86/H86*100</f>
        <v>#DIV/0!</v>
      </c>
      <c r="L86" s="123" t="s">
        <v>8</v>
      </c>
      <c r="M86" s="124" t="s">
        <v>8</v>
      </c>
    </row>
    <row r="87" spans="1:13" s="47" customFormat="1" ht="21.75" x14ac:dyDescent="0.25">
      <c r="A87" s="104" t="s">
        <v>43</v>
      </c>
      <c r="B87" s="27" t="s">
        <v>207</v>
      </c>
      <c r="C87" s="117"/>
      <c r="D87" s="45">
        <v>1546.27</v>
      </c>
      <c r="E87" s="58">
        <f>E88</f>
        <v>1546.27</v>
      </c>
      <c r="F87" s="40">
        <f t="shared" si="71"/>
        <v>0</v>
      </c>
      <c r="G87" s="40">
        <f t="shared" si="72"/>
        <v>100</v>
      </c>
      <c r="H87" s="58">
        <f>H88</f>
        <v>0</v>
      </c>
      <c r="I87" s="58">
        <f>I88</f>
        <v>0</v>
      </c>
      <c r="J87" s="40">
        <f t="shared" si="73"/>
        <v>0</v>
      </c>
      <c r="K87" s="40" t="e">
        <f t="shared" si="74"/>
        <v>#DIV/0!</v>
      </c>
      <c r="L87" s="123" t="s">
        <v>8</v>
      </c>
      <c r="M87" s="124" t="s">
        <v>8</v>
      </c>
    </row>
    <row r="88" spans="1:13" s="48" customFormat="1" x14ac:dyDescent="0.25">
      <c r="A88" s="87" t="s">
        <v>101</v>
      </c>
      <c r="B88" s="28" t="s">
        <v>208</v>
      </c>
      <c r="C88" s="118"/>
      <c r="D88" s="41"/>
      <c r="E88" s="60">
        <v>1546.27</v>
      </c>
      <c r="F88" s="43" t="s">
        <v>8</v>
      </c>
      <c r="G88" s="43" t="s">
        <v>8</v>
      </c>
      <c r="H88" s="60"/>
      <c r="I88" s="60"/>
      <c r="J88" s="43">
        <f t="shared" ref="J88" si="75">I88-H88</f>
        <v>0</v>
      </c>
      <c r="K88" s="43" t="e">
        <f t="shared" ref="K88" si="76">I88/H88*100</f>
        <v>#DIV/0!</v>
      </c>
      <c r="L88" s="123" t="s">
        <v>8</v>
      </c>
      <c r="M88" s="124" t="s">
        <v>8</v>
      </c>
    </row>
    <row r="89" spans="1:13" s="48" customFormat="1" x14ac:dyDescent="0.25">
      <c r="A89" s="105" t="s">
        <v>214</v>
      </c>
      <c r="B89" s="26" t="s">
        <v>215</v>
      </c>
      <c r="C89" s="115"/>
      <c r="D89" s="44">
        <f>D90</f>
        <v>400000</v>
      </c>
      <c r="E89" s="57">
        <f>E90</f>
        <v>400000</v>
      </c>
      <c r="F89" s="37">
        <f t="shared" si="71"/>
        <v>0</v>
      </c>
      <c r="G89" s="37">
        <f t="shared" si="72"/>
        <v>100</v>
      </c>
      <c r="H89" s="57">
        <f>H90</f>
        <v>400000</v>
      </c>
      <c r="I89" s="57">
        <f>I90</f>
        <v>400000</v>
      </c>
      <c r="J89" s="37"/>
      <c r="K89" s="37"/>
      <c r="L89" s="123" t="s">
        <v>8</v>
      </c>
      <c r="M89" s="124" t="s">
        <v>8</v>
      </c>
    </row>
    <row r="90" spans="1:13" s="48" customFormat="1" ht="28.5" x14ac:dyDescent="0.25">
      <c r="A90" s="87" t="s">
        <v>82</v>
      </c>
      <c r="B90" s="27" t="s">
        <v>216</v>
      </c>
      <c r="C90" s="118"/>
      <c r="D90" s="41">
        <v>400000</v>
      </c>
      <c r="E90" s="60">
        <f>E91</f>
        <v>400000</v>
      </c>
      <c r="F90" s="40">
        <f t="shared" si="71"/>
        <v>0</v>
      </c>
      <c r="G90" s="40">
        <f t="shared" si="72"/>
        <v>100</v>
      </c>
      <c r="H90" s="60">
        <f>H91</f>
        <v>400000</v>
      </c>
      <c r="I90" s="60">
        <f>I91</f>
        <v>400000</v>
      </c>
      <c r="J90" s="43"/>
      <c r="K90" s="43"/>
      <c r="L90" s="123" t="s">
        <v>8</v>
      </c>
      <c r="M90" s="124" t="s">
        <v>8</v>
      </c>
    </row>
    <row r="91" spans="1:13" s="48" customFormat="1" x14ac:dyDescent="0.25">
      <c r="A91" s="87" t="s">
        <v>44</v>
      </c>
      <c r="B91" s="28" t="s">
        <v>217</v>
      </c>
      <c r="C91" s="118"/>
      <c r="D91" s="41"/>
      <c r="E91" s="60">
        <v>400000</v>
      </c>
      <c r="F91" s="43"/>
      <c r="G91" s="43"/>
      <c r="H91" s="60">
        <v>400000</v>
      </c>
      <c r="I91" s="60">
        <v>400000</v>
      </c>
      <c r="J91" s="43"/>
      <c r="K91" s="43"/>
      <c r="L91" s="123" t="s">
        <v>8</v>
      </c>
      <c r="M91" s="124" t="s">
        <v>8</v>
      </c>
    </row>
    <row r="92" spans="1:13" s="46" customFormat="1" x14ac:dyDescent="0.25">
      <c r="A92" s="105" t="s">
        <v>73</v>
      </c>
      <c r="B92" s="26" t="s">
        <v>138</v>
      </c>
      <c r="C92" s="44">
        <f>C94</f>
        <v>156100</v>
      </c>
      <c r="D92" s="44">
        <f>D94+D99</f>
        <v>587400</v>
      </c>
      <c r="E92" s="44">
        <f>E94+E99</f>
        <v>587400</v>
      </c>
      <c r="F92" s="37">
        <f>E92-D92</f>
        <v>0</v>
      </c>
      <c r="G92" s="37">
        <f>E92/D92*100</f>
        <v>100</v>
      </c>
      <c r="H92" s="44">
        <f>H94+H99</f>
        <v>587400</v>
      </c>
      <c r="I92" s="57">
        <f>I94</f>
        <v>493900</v>
      </c>
      <c r="J92" s="37">
        <f t="shared" ref="J92" si="77">I92-H92</f>
        <v>-93500</v>
      </c>
      <c r="K92" s="37">
        <f t="shared" ref="K92" si="78">I92/H92*100</f>
        <v>84.082397003745328</v>
      </c>
      <c r="L92" s="126">
        <f t="shared" ref="L92:L115" si="79">I92-C92</f>
        <v>337800</v>
      </c>
      <c r="M92" s="125">
        <f t="shared" ref="M92:M115" si="80">I92/C92*100</f>
        <v>316.39974375400385</v>
      </c>
    </row>
    <row r="93" spans="1:13" s="46" customFormat="1" x14ac:dyDescent="0.25">
      <c r="A93" s="106" t="s">
        <v>65</v>
      </c>
      <c r="B93" s="83"/>
      <c r="C93" s="114"/>
      <c r="D93" s="84">
        <f>D92/D10*100</f>
        <v>15.99880158789604</v>
      </c>
      <c r="E93" s="84">
        <f>E92/E10*100</f>
        <v>15.99880158789604</v>
      </c>
      <c r="F93" s="90" t="s">
        <v>8</v>
      </c>
      <c r="G93" s="90" t="s">
        <v>8</v>
      </c>
      <c r="H93" s="84">
        <f>H92/H10*100</f>
        <v>15.99880158789604</v>
      </c>
      <c r="I93" s="84">
        <f>I92/I10*100</f>
        <v>14.399647891727991</v>
      </c>
      <c r="J93" s="84">
        <f>J92/J10*100</f>
        <v>38.703531856649327</v>
      </c>
      <c r="K93" s="90" t="s">
        <v>8</v>
      </c>
      <c r="L93" s="123" t="s">
        <v>8</v>
      </c>
      <c r="M93" s="124" t="s">
        <v>8</v>
      </c>
    </row>
    <row r="94" spans="1:13" s="94" customFormat="1" x14ac:dyDescent="0.25">
      <c r="A94" s="107" t="s">
        <v>144</v>
      </c>
      <c r="B94" s="26" t="s">
        <v>145</v>
      </c>
      <c r="C94" s="115">
        <v>156100</v>
      </c>
      <c r="D94" s="57">
        <f>D95</f>
        <v>493900</v>
      </c>
      <c r="E94" s="57">
        <f>E95</f>
        <v>493900</v>
      </c>
      <c r="F94" s="37">
        <f t="shared" ref="F94" si="81">E94-D94</f>
        <v>0</v>
      </c>
      <c r="G94" s="37">
        <f t="shared" ref="G94" si="82">E94/D94*100</f>
        <v>100</v>
      </c>
      <c r="H94" s="57">
        <f>H95</f>
        <v>493900</v>
      </c>
      <c r="I94" s="57">
        <f>I95</f>
        <v>493900</v>
      </c>
      <c r="J94" s="37">
        <f t="shared" ref="J94" si="83">I94-H94</f>
        <v>0</v>
      </c>
      <c r="K94" s="37">
        <f t="shared" ref="K94" si="84">I94/H94*100</f>
        <v>100</v>
      </c>
      <c r="L94" s="126">
        <f t="shared" si="79"/>
        <v>337800</v>
      </c>
      <c r="M94" s="125">
        <f t="shared" si="80"/>
        <v>316.39974375400385</v>
      </c>
    </row>
    <row r="95" spans="1:13" s="46" customFormat="1" ht="42.75" x14ac:dyDescent="0.25">
      <c r="A95" s="105" t="s">
        <v>146</v>
      </c>
      <c r="B95" s="26" t="s">
        <v>218</v>
      </c>
      <c r="C95" s="115"/>
      <c r="D95" s="44">
        <f>D96</f>
        <v>493900</v>
      </c>
      <c r="E95" s="57">
        <f>E96</f>
        <v>493900</v>
      </c>
      <c r="F95" s="37">
        <f t="shared" ref="F95:F96" si="85">E95-D95</f>
        <v>0</v>
      </c>
      <c r="G95" s="37">
        <f t="shared" ref="G95:G96" si="86">E95/D95*100</f>
        <v>100</v>
      </c>
      <c r="H95" s="57">
        <f>H96</f>
        <v>493900</v>
      </c>
      <c r="I95" s="57">
        <f>I96</f>
        <v>493900</v>
      </c>
      <c r="J95" s="37">
        <f t="shared" ref="J95" si="87">I95-H95</f>
        <v>0</v>
      </c>
      <c r="K95" s="37">
        <f t="shared" ref="K95" si="88">I95/H95*100</f>
        <v>100</v>
      </c>
      <c r="L95" s="123" t="s">
        <v>8</v>
      </c>
      <c r="M95" s="124" t="s">
        <v>8</v>
      </c>
    </row>
    <row r="96" spans="1:13" s="47" customFormat="1" ht="21.75" x14ac:dyDescent="0.25">
      <c r="A96" s="104" t="s">
        <v>43</v>
      </c>
      <c r="B96" s="27" t="s">
        <v>219</v>
      </c>
      <c r="C96" s="117"/>
      <c r="D96" s="45">
        <v>493900</v>
      </c>
      <c r="E96" s="58">
        <f>SUM(E97:E98)</f>
        <v>493900</v>
      </c>
      <c r="F96" s="40">
        <f t="shared" si="85"/>
        <v>0</v>
      </c>
      <c r="G96" s="40">
        <f t="shared" si="86"/>
        <v>100</v>
      </c>
      <c r="H96" s="58">
        <f>SUM(H97:H98)</f>
        <v>493900</v>
      </c>
      <c r="I96" s="58">
        <f>SUM(I97:I98)</f>
        <v>493900</v>
      </c>
      <c r="J96" s="40">
        <f t="shared" ref="J96:J97" si="89">I96-H96</f>
        <v>0</v>
      </c>
      <c r="K96" s="40">
        <f t="shared" ref="K96:K97" si="90">I96/H96*100</f>
        <v>100</v>
      </c>
      <c r="L96" s="123" t="s">
        <v>8</v>
      </c>
      <c r="M96" s="124" t="s">
        <v>8</v>
      </c>
    </row>
    <row r="97" spans="1:13" s="48" customFormat="1" ht="19.5" x14ac:dyDescent="0.25">
      <c r="A97" s="87" t="s">
        <v>102</v>
      </c>
      <c r="B97" s="28" t="s">
        <v>249</v>
      </c>
      <c r="C97" s="118"/>
      <c r="D97" s="41"/>
      <c r="E97" s="60">
        <v>426400</v>
      </c>
      <c r="F97" s="43" t="s">
        <v>8</v>
      </c>
      <c r="G97" s="43" t="s">
        <v>8</v>
      </c>
      <c r="H97" s="60">
        <v>426400</v>
      </c>
      <c r="I97" s="60">
        <v>426400</v>
      </c>
      <c r="J97" s="43">
        <f t="shared" si="89"/>
        <v>0</v>
      </c>
      <c r="K97" s="43">
        <f t="shared" si="90"/>
        <v>100</v>
      </c>
      <c r="L97" s="123" t="s">
        <v>8</v>
      </c>
      <c r="M97" s="124" t="s">
        <v>8</v>
      </c>
    </row>
    <row r="98" spans="1:13" s="48" customFormat="1" ht="19.5" x14ac:dyDescent="0.25">
      <c r="A98" s="87" t="s">
        <v>12</v>
      </c>
      <c r="B98" s="28" t="s">
        <v>248</v>
      </c>
      <c r="C98" s="118"/>
      <c r="D98" s="41"/>
      <c r="E98" s="60">
        <v>67500</v>
      </c>
      <c r="F98" s="43" t="s">
        <v>8</v>
      </c>
      <c r="G98" s="43" t="s">
        <v>8</v>
      </c>
      <c r="H98" s="60">
        <v>67500</v>
      </c>
      <c r="I98" s="60">
        <v>67500</v>
      </c>
      <c r="J98" s="43">
        <f t="shared" ref="J98:J104" si="91">I98-H98</f>
        <v>0</v>
      </c>
      <c r="K98" s="43">
        <f t="shared" ref="K98:K104" si="92">I98/H98*100</f>
        <v>100</v>
      </c>
      <c r="L98" s="123" t="s">
        <v>8</v>
      </c>
      <c r="M98" s="124" t="s">
        <v>8</v>
      </c>
    </row>
    <row r="99" spans="1:13" s="48" customFormat="1" x14ac:dyDescent="0.25">
      <c r="A99" s="105" t="s">
        <v>220</v>
      </c>
      <c r="B99" s="26" t="s">
        <v>221</v>
      </c>
      <c r="C99" s="118"/>
      <c r="D99" s="41">
        <f t="shared" ref="D99:E102" si="93">D100</f>
        <v>93500</v>
      </c>
      <c r="E99" s="60">
        <f t="shared" si="93"/>
        <v>93500</v>
      </c>
      <c r="F99" s="43"/>
      <c r="G99" s="43"/>
      <c r="H99" s="60">
        <f>H100</f>
        <v>93500</v>
      </c>
      <c r="I99" s="60"/>
      <c r="J99" s="43">
        <f t="shared" si="91"/>
        <v>-93500</v>
      </c>
      <c r="K99" s="43">
        <f t="shared" si="92"/>
        <v>0</v>
      </c>
      <c r="L99" s="123" t="s">
        <v>8</v>
      </c>
      <c r="M99" s="124" t="s">
        <v>8</v>
      </c>
    </row>
    <row r="100" spans="1:13" s="48" customFormat="1" x14ac:dyDescent="0.25">
      <c r="A100" s="104" t="s">
        <v>222</v>
      </c>
      <c r="B100" s="27" t="s">
        <v>223</v>
      </c>
      <c r="C100" s="118"/>
      <c r="D100" s="41">
        <f t="shared" si="93"/>
        <v>93500</v>
      </c>
      <c r="E100" s="60">
        <f t="shared" si="93"/>
        <v>93500</v>
      </c>
      <c r="F100" s="43"/>
      <c r="G100" s="43"/>
      <c r="H100" s="60">
        <f>H101</f>
        <v>93500</v>
      </c>
      <c r="I100" s="60"/>
      <c r="J100" s="43">
        <f t="shared" si="91"/>
        <v>-93500</v>
      </c>
      <c r="K100" s="43">
        <f t="shared" si="92"/>
        <v>0</v>
      </c>
      <c r="L100" s="123" t="s">
        <v>8</v>
      </c>
      <c r="M100" s="124" t="s">
        <v>8</v>
      </c>
    </row>
    <row r="101" spans="1:13" s="48" customFormat="1" x14ac:dyDescent="0.25">
      <c r="A101" s="104" t="s">
        <v>224</v>
      </c>
      <c r="B101" s="27" t="s">
        <v>225</v>
      </c>
      <c r="C101" s="118"/>
      <c r="D101" s="41">
        <f t="shared" si="93"/>
        <v>93500</v>
      </c>
      <c r="E101" s="60">
        <f t="shared" si="93"/>
        <v>93500</v>
      </c>
      <c r="F101" s="43"/>
      <c r="G101" s="43"/>
      <c r="H101" s="60">
        <f>H102</f>
        <v>93500</v>
      </c>
      <c r="I101" s="60"/>
      <c r="J101" s="43">
        <f t="shared" si="91"/>
        <v>-93500</v>
      </c>
      <c r="K101" s="43">
        <f t="shared" si="92"/>
        <v>0</v>
      </c>
      <c r="L101" s="123" t="s">
        <v>8</v>
      </c>
      <c r="M101" s="124" t="s">
        <v>8</v>
      </c>
    </row>
    <row r="102" spans="1:13" s="48" customFormat="1" ht="32.25" x14ac:dyDescent="0.25">
      <c r="A102" s="104" t="s">
        <v>226</v>
      </c>
      <c r="B102" s="27" t="s">
        <v>227</v>
      </c>
      <c r="C102" s="118"/>
      <c r="D102" s="41">
        <f t="shared" si="93"/>
        <v>93500</v>
      </c>
      <c r="E102" s="60">
        <f t="shared" si="93"/>
        <v>93500</v>
      </c>
      <c r="F102" s="43"/>
      <c r="G102" s="43"/>
      <c r="H102" s="60">
        <f>H103</f>
        <v>93500</v>
      </c>
      <c r="I102" s="60"/>
      <c r="J102" s="43">
        <f t="shared" si="91"/>
        <v>-93500</v>
      </c>
      <c r="K102" s="43">
        <f t="shared" si="92"/>
        <v>0</v>
      </c>
      <c r="L102" s="123" t="s">
        <v>8</v>
      </c>
      <c r="M102" s="124" t="s">
        <v>8</v>
      </c>
    </row>
    <row r="103" spans="1:13" s="48" customFormat="1" ht="21.75" x14ac:dyDescent="0.25">
      <c r="A103" s="104" t="s">
        <v>43</v>
      </c>
      <c r="B103" s="27" t="s">
        <v>228</v>
      </c>
      <c r="C103" s="118"/>
      <c r="D103" s="41">
        <v>93500</v>
      </c>
      <c r="E103" s="60">
        <f>E104</f>
        <v>93500</v>
      </c>
      <c r="F103" s="43"/>
      <c r="G103" s="43"/>
      <c r="H103" s="60">
        <f>H104</f>
        <v>93500</v>
      </c>
      <c r="I103" s="60"/>
      <c r="J103" s="43">
        <f t="shared" si="91"/>
        <v>-93500</v>
      </c>
      <c r="K103" s="43">
        <f t="shared" si="92"/>
        <v>0</v>
      </c>
      <c r="L103" s="123" t="s">
        <v>8</v>
      </c>
      <c r="M103" s="124" t="s">
        <v>8</v>
      </c>
    </row>
    <row r="104" spans="1:13" s="48" customFormat="1" ht="19.5" x14ac:dyDescent="0.25">
      <c r="A104" s="87" t="s">
        <v>102</v>
      </c>
      <c r="B104" s="27" t="s">
        <v>250</v>
      </c>
      <c r="C104" s="118"/>
      <c r="D104" s="41"/>
      <c r="E104" s="60">
        <v>93500</v>
      </c>
      <c r="F104" s="43"/>
      <c r="G104" s="43"/>
      <c r="H104" s="60">
        <v>93500</v>
      </c>
      <c r="I104" s="60"/>
      <c r="J104" s="43">
        <f t="shared" si="91"/>
        <v>-93500</v>
      </c>
      <c r="K104" s="43">
        <f t="shared" si="92"/>
        <v>0</v>
      </c>
      <c r="L104" s="123" t="s">
        <v>8</v>
      </c>
      <c r="M104" s="124" t="s">
        <v>8</v>
      </c>
    </row>
    <row r="105" spans="1:13" x14ac:dyDescent="0.25">
      <c r="A105" s="100" t="s">
        <v>14</v>
      </c>
      <c r="B105" s="23" t="s">
        <v>139</v>
      </c>
      <c r="C105" s="44">
        <f>C107</f>
        <v>282891.43</v>
      </c>
      <c r="D105" s="44">
        <f>D107</f>
        <v>64848.630000000005</v>
      </c>
      <c r="E105" s="57">
        <f>E107</f>
        <v>64848.630000000005</v>
      </c>
      <c r="F105" s="37">
        <f>E105-D105</f>
        <v>0</v>
      </c>
      <c r="G105" s="37">
        <f>E105/D105*100</f>
        <v>100</v>
      </c>
      <c r="H105" s="44">
        <f>H107</f>
        <v>64848.630000000005</v>
      </c>
      <c r="I105" s="44">
        <f>I107</f>
        <v>64848.630000000005</v>
      </c>
      <c r="J105" s="37">
        <f>I105-H105</f>
        <v>0</v>
      </c>
      <c r="K105" s="37">
        <f t="shared" si="42"/>
        <v>100</v>
      </c>
      <c r="L105" s="126">
        <f t="shared" si="79"/>
        <v>-218042.8</v>
      </c>
      <c r="M105" s="125">
        <f t="shared" si="80"/>
        <v>22.923504610938554</v>
      </c>
    </row>
    <row r="106" spans="1:13" s="49" customFormat="1" x14ac:dyDescent="0.25">
      <c r="A106" s="101" t="s">
        <v>65</v>
      </c>
      <c r="B106" s="83"/>
      <c r="C106" s="114"/>
      <c r="D106" s="84">
        <f>D105/D10*100</f>
        <v>1.7662587072129432</v>
      </c>
      <c r="E106" s="84">
        <f>E105/E10*100</f>
        <v>1.7662587072129432</v>
      </c>
      <c r="F106" s="84" t="s">
        <v>8</v>
      </c>
      <c r="G106" s="84" t="s">
        <v>8</v>
      </c>
      <c r="H106" s="84">
        <f>H105/H10*100</f>
        <v>1.7662587072129432</v>
      </c>
      <c r="I106" s="84">
        <f>I105/I10*100</f>
        <v>1.8906609399897725</v>
      </c>
      <c r="J106" s="84">
        <f>J105/J10*100</f>
        <v>0</v>
      </c>
      <c r="K106" s="84" t="s">
        <v>8</v>
      </c>
      <c r="L106" s="123" t="s">
        <v>8</v>
      </c>
      <c r="M106" s="124" t="s">
        <v>8</v>
      </c>
    </row>
    <row r="107" spans="1:13" x14ac:dyDescent="0.25">
      <c r="A107" s="100" t="s">
        <v>15</v>
      </c>
      <c r="B107" s="23" t="s">
        <v>140</v>
      </c>
      <c r="C107" s="44">
        <v>282891.43</v>
      </c>
      <c r="D107" s="44">
        <f>D108+D112</f>
        <v>64848.630000000005</v>
      </c>
      <c r="E107" s="44">
        <f>E108+E112</f>
        <v>64848.630000000005</v>
      </c>
      <c r="F107" s="37">
        <f>E107-D107</f>
        <v>0</v>
      </c>
      <c r="G107" s="37">
        <f>E107/D107*100</f>
        <v>100</v>
      </c>
      <c r="H107" s="44">
        <f>H108+H112</f>
        <v>64848.630000000005</v>
      </c>
      <c r="I107" s="44">
        <f>I108+I112</f>
        <v>64848.630000000005</v>
      </c>
      <c r="J107" s="37">
        <f t="shared" si="52"/>
        <v>0</v>
      </c>
      <c r="K107" s="37">
        <f t="shared" ref="K107:K111" si="94">I107/H107*100</f>
        <v>100</v>
      </c>
      <c r="L107" s="126">
        <f t="shared" si="79"/>
        <v>-218042.8</v>
      </c>
      <c r="M107" s="125">
        <f t="shared" si="80"/>
        <v>22.923504610938554</v>
      </c>
    </row>
    <row r="108" spans="1:13" x14ac:dyDescent="0.25">
      <c r="A108" s="100" t="s">
        <v>16</v>
      </c>
      <c r="B108" s="23" t="s">
        <v>229</v>
      </c>
      <c r="C108" s="44">
        <f>C110</f>
        <v>0</v>
      </c>
      <c r="D108" s="44">
        <f>D110</f>
        <v>46895.75</v>
      </c>
      <c r="E108" s="57">
        <f>E110</f>
        <v>46895.75</v>
      </c>
      <c r="F108" s="37">
        <f>E108-D108</f>
        <v>0</v>
      </c>
      <c r="G108" s="37">
        <f>E108/D108*100</f>
        <v>100</v>
      </c>
      <c r="H108" s="57">
        <f>H110</f>
        <v>46895.75</v>
      </c>
      <c r="I108" s="57">
        <f>I110</f>
        <v>46895.75</v>
      </c>
      <c r="J108" s="37">
        <f t="shared" si="52"/>
        <v>0</v>
      </c>
      <c r="K108" s="37">
        <f t="shared" si="94"/>
        <v>100</v>
      </c>
      <c r="L108" s="123" t="s">
        <v>8</v>
      </c>
      <c r="M108" s="124" t="s">
        <v>8</v>
      </c>
    </row>
    <row r="109" spans="1:13" ht="21.75" x14ac:dyDescent="0.25">
      <c r="A109" s="102" t="s">
        <v>230</v>
      </c>
      <c r="B109" s="24" t="s">
        <v>231</v>
      </c>
      <c r="C109" s="44"/>
      <c r="D109" s="45">
        <f>D110</f>
        <v>46895.75</v>
      </c>
      <c r="E109" s="58">
        <f>E110</f>
        <v>46895.75</v>
      </c>
      <c r="F109" s="40">
        <f>E109-D109</f>
        <v>0</v>
      </c>
      <c r="G109" s="40">
        <f>E109/D109*100</f>
        <v>100</v>
      </c>
      <c r="H109" s="58">
        <f>H110</f>
        <v>46895.75</v>
      </c>
      <c r="I109" s="58">
        <f>I110</f>
        <v>46895.75</v>
      </c>
      <c r="J109" s="40">
        <f t="shared" si="52"/>
        <v>0</v>
      </c>
      <c r="K109" s="40"/>
      <c r="L109" s="123" t="s">
        <v>8</v>
      </c>
      <c r="M109" s="124" t="s">
        <v>8</v>
      </c>
    </row>
    <row r="110" spans="1:13" ht="21.75" x14ac:dyDescent="0.25">
      <c r="A110" s="102" t="s">
        <v>43</v>
      </c>
      <c r="B110" s="24" t="s">
        <v>232</v>
      </c>
      <c r="C110" s="112"/>
      <c r="D110" s="45">
        <v>46895.75</v>
      </c>
      <c r="E110" s="58">
        <f>SUM(E111:E111)</f>
        <v>46895.75</v>
      </c>
      <c r="F110" s="40">
        <f>E110-D110</f>
        <v>0</v>
      </c>
      <c r="G110" s="40">
        <f>E110/D110*100</f>
        <v>100</v>
      </c>
      <c r="H110" s="58">
        <f>SUM(H111:H111)</f>
        <v>46895.75</v>
      </c>
      <c r="I110" s="58">
        <f>SUM(I111:I111)</f>
        <v>46895.75</v>
      </c>
      <c r="J110" s="40">
        <f t="shared" si="52"/>
        <v>0</v>
      </c>
      <c r="K110" s="40">
        <f t="shared" si="94"/>
        <v>100</v>
      </c>
      <c r="L110" s="123" t="s">
        <v>8</v>
      </c>
      <c r="M110" s="124" t="s">
        <v>8</v>
      </c>
    </row>
    <row r="111" spans="1:13" x14ac:dyDescent="0.25">
      <c r="A111" s="99" t="s">
        <v>17</v>
      </c>
      <c r="B111" s="25" t="s">
        <v>251</v>
      </c>
      <c r="C111" s="113"/>
      <c r="D111" s="45"/>
      <c r="E111" s="60">
        <v>46895.75</v>
      </c>
      <c r="F111" s="43" t="s">
        <v>8</v>
      </c>
      <c r="G111" s="43" t="s">
        <v>8</v>
      </c>
      <c r="H111" s="60">
        <v>46895.75</v>
      </c>
      <c r="I111" s="60">
        <v>46895.75</v>
      </c>
      <c r="J111" s="43">
        <f t="shared" si="52"/>
        <v>0</v>
      </c>
      <c r="K111" s="43">
        <f t="shared" si="94"/>
        <v>100</v>
      </c>
      <c r="L111" s="123" t="s">
        <v>8</v>
      </c>
      <c r="M111" s="124" t="s">
        <v>8</v>
      </c>
    </row>
    <row r="112" spans="1:13" s="46" customFormat="1" ht="21.75" x14ac:dyDescent="0.25">
      <c r="A112" s="100" t="s">
        <v>98</v>
      </c>
      <c r="B112" s="26" t="s">
        <v>233</v>
      </c>
      <c r="C112" s="115"/>
      <c r="D112" s="44">
        <f>D113</f>
        <v>17952.88</v>
      </c>
      <c r="E112" s="57">
        <f>E113</f>
        <v>17952.88</v>
      </c>
      <c r="F112" s="37">
        <f>E112-D112</f>
        <v>0</v>
      </c>
      <c r="G112" s="37">
        <f>E112/D112*100</f>
        <v>100</v>
      </c>
      <c r="H112" s="57">
        <f>H113</f>
        <v>17952.88</v>
      </c>
      <c r="I112" s="57">
        <f>I113</f>
        <v>17952.88</v>
      </c>
      <c r="J112" s="37">
        <f t="shared" ref="J112:J114" si="95">I112-H112</f>
        <v>0</v>
      </c>
      <c r="K112" s="37">
        <f t="shared" ref="K112:K114" si="96">I112/H112*100</f>
        <v>100</v>
      </c>
      <c r="L112" s="123" t="s">
        <v>8</v>
      </c>
      <c r="M112" s="124" t="s">
        <v>8</v>
      </c>
    </row>
    <row r="113" spans="1:13" s="46" customFormat="1" ht="21.75" x14ac:dyDescent="0.25">
      <c r="A113" s="102" t="s">
        <v>43</v>
      </c>
      <c r="B113" s="27" t="s">
        <v>234</v>
      </c>
      <c r="C113" s="117"/>
      <c r="D113" s="45">
        <v>17952.88</v>
      </c>
      <c r="E113" s="58">
        <f>SUM(E114:E114)</f>
        <v>17952.88</v>
      </c>
      <c r="F113" s="40">
        <f>E113-D113</f>
        <v>0</v>
      </c>
      <c r="G113" s="40">
        <f>E113/D113*100</f>
        <v>100</v>
      </c>
      <c r="H113" s="58">
        <f>SUM(H114:H114)</f>
        <v>17952.88</v>
      </c>
      <c r="I113" s="58">
        <f>SUM(I114:I114)</f>
        <v>17952.88</v>
      </c>
      <c r="J113" s="40">
        <f t="shared" si="95"/>
        <v>0</v>
      </c>
      <c r="K113" s="40">
        <f t="shared" si="96"/>
        <v>100</v>
      </c>
      <c r="L113" s="123" t="s">
        <v>8</v>
      </c>
      <c r="M113" s="124" t="s">
        <v>8</v>
      </c>
    </row>
    <row r="114" spans="1:13" s="86" customFormat="1" ht="19.5" x14ac:dyDescent="0.25">
      <c r="A114" s="103" t="s">
        <v>102</v>
      </c>
      <c r="B114" s="28" t="s">
        <v>252</v>
      </c>
      <c r="C114" s="118"/>
      <c r="D114" s="41"/>
      <c r="E114" s="60">
        <v>17952.88</v>
      </c>
      <c r="F114" s="43" t="s">
        <v>8</v>
      </c>
      <c r="G114" s="43" t="s">
        <v>8</v>
      </c>
      <c r="H114" s="60">
        <v>17952.88</v>
      </c>
      <c r="I114" s="60">
        <v>17952.88</v>
      </c>
      <c r="J114" s="43">
        <f t="shared" si="95"/>
        <v>0</v>
      </c>
      <c r="K114" s="43">
        <f t="shared" si="96"/>
        <v>100</v>
      </c>
      <c r="L114" s="123" t="s">
        <v>8</v>
      </c>
      <c r="M114" s="124" t="s">
        <v>8</v>
      </c>
    </row>
    <row r="115" spans="1:13" x14ac:dyDescent="0.25">
      <c r="A115" s="100" t="s">
        <v>74</v>
      </c>
      <c r="B115" s="23" t="s">
        <v>141</v>
      </c>
      <c r="C115" s="111">
        <v>106930</v>
      </c>
      <c r="D115" s="36">
        <f>D117</f>
        <v>132134</v>
      </c>
      <c r="E115" s="38">
        <f>E117</f>
        <v>132134</v>
      </c>
      <c r="F115" s="37">
        <f>E115-D115</f>
        <v>0</v>
      </c>
      <c r="G115" s="37">
        <f>E115/D115*100</f>
        <v>100</v>
      </c>
      <c r="H115" s="38">
        <f>H117</f>
        <v>132134</v>
      </c>
      <c r="I115" s="38">
        <f>I117</f>
        <v>132134</v>
      </c>
      <c r="J115" s="37">
        <f t="shared" ref="J115:J119" si="97">I115-H115</f>
        <v>0</v>
      </c>
      <c r="K115" s="37">
        <f t="shared" ref="K115:K119" si="98">I115/H115*100</f>
        <v>100</v>
      </c>
      <c r="L115" s="126">
        <f t="shared" si="79"/>
        <v>25204</v>
      </c>
      <c r="M115" s="125">
        <f t="shared" si="80"/>
        <v>123.57056017955672</v>
      </c>
    </row>
    <row r="116" spans="1:13" s="49" customFormat="1" x14ac:dyDescent="0.25">
      <c r="A116" s="101" t="s">
        <v>65</v>
      </c>
      <c r="B116" s="83"/>
      <c r="C116" s="114"/>
      <c r="D116" s="82">
        <f>D115/D10*100</f>
        <v>3.5988860214760896</v>
      </c>
      <c r="E116" s="82">
        <f>E115/E10*100</f>
        <v>3.5988860214760896</v>
      </c>
      <c r="F116" s="82" t="s">
        <v>8</v>
      </c>
      <c r="G116" s="82" t="s">
        <v>8</v>
      </c>
      <c r="H116" s="82">
        <f>H115/H10*100</f>
        <v>3.5988860214760896</v>
      </c>
      <c r="I116" s="82">
        <f>I115/I10*100</f>
        <v>3.8523650020765063</v>
      </c>
      <c r="J116" s="82">
        <f>J115/J10*100</f>
        <v>0</v>
      </c>
      <c r="K116" s="82" t="s">
        <v>8</v>
      </c>
      <c r="L116" s="123" t="s">
        <v>8</v>
      </c>
      <c r="M116" s="124" t="s">
        <v>8</v>
      </c>
    </row>
    <row r="117" spans="1:13" s="46" customFormat="1" x14ac:dyDescent="0.25">
      <c r="A117" s="100" t="s">
        <v>84</v>
      </c>
      <c r="B117" s="23" t="s">
        <v>142</v>
      </c>
      <c r="C117" s="111"/>
      <c r="D117" s="36">
        <f t="shared" ref="D117:E118" si="99">D118</f>
        <v>132134</v>
      </c>
      <c r="E117" s="38">
        <f>E118</f>
        <v>132134</v>
      </c>
      <c r="F117" s="37">
        <f t="shared" ref="F117:F119" si="100">E117-D117</f>
        <v>0</v>
      </c>
      <c r="G117" s="37">
        <f t="shared" ref="G117:G119" si="101">E117/D117*100</f>
        <v>100</v>
      </c>
      <c r="H117" s="38">
        <f t="shared" ref="H117:I118" si="102">H118</f>
        <v>132134</v>
      </c>
      <c r="I117" s="62">
        <f t="shared" si="102"/>
        <v>132134</v>
      </c>
      <c r="J117" s="37">
        <f t="shared" si="97"/>
        <v>0</v>
      </c>
      <c r="K117" s="37">
        <f t="shared" si="98"/>
        <v>100</v>
      </c>
      <c r="L117" s="123" t="s">
        <v>8</v>
      </c>
      <c r="M117" s="124" t="s">
        <v>8</v>
      </c>
    </row>
    <row r="118" spans="1:13" ht="84.75" x14ac:dyDescent="0.25">
      <c r="A118" s="102" t="s">
        <v>87</v>
      </c>
      <c r="B118" s="24" t="s">
        <v>235</v>
      </c>
      <c r="C118" s="112"/>
      <c r="D118" s="39">
        <f t="shared" si="99"/>
        <v>132134</v>
      </c>
      <c r="E118" s="53">
        <f t="shared" si="99"/>
        <v>132134</v>
      </c>
      <c r="F118" s="40">
        <f t="shared" si="100"/>
        <v>0</v>
      </c>
      <c r="G118" s="40">
        <f t="shared" si="101"/>
        <v>100</v>
      </c>
      <c r="H118" s="53">
        <f t="shared" si="102"/>
        <v>132134</v>
      </c>
      <c r="I118" s="59">
        <f t="shared" si="102"/>
        <v>132134</v>
      </c>
      <c r="J118" s="40">
        <f t="shared" si="97"/>
        <v>0</v>
      </c>
      <c r="K118" s="40">
        <f t="shared" si="98"/>
        <v>100</v>
      </c>
      <c r="L118" s="123" t="s">
        <v>8</v>
      </c>
      <c r="M118" s="124" t="s">
        <v>8</v>
      </c>
    </row>
    <row r="119" spans="1:13" ht="13.5" customHeight="1" x14ac:dyDescent="0.25">
      <c r="A119" s="102" t="s">
        <v>37</v>
      </c>
      <c r="B119" s="24" t="s">
        <v>236</v>
      </c>
      <c r="C119" s="112"/>
      <c r="D119" s="39">
        <v>132134</v>
      </c>
      <c r="E119" s="53">
        <f>E120</f>
        <v>132134</v>
      </c>
      <c r="F119" s="40">
        <f t="shared" si="100"/>
        <v>0</v>
      </c>
      <c r="G119" s="40">
        <f t="shared" si="101"/>
        <v>100</v>
      </c>
      <c r="H119" s="53">
        <f>H120</f>
        <v>132134</v>
      </c>
      <c r="I119" s="53">
        <f>I120</f>
        <v>132134</v>
      </c>
      <c r="J119" s="40">
        <f t="shared" si="97"/>
        <v>0</v>
      </c>
      <c r="K119" s="40">
        <f t="shared" si="98"/>
        <v>100</v>
      </c>
      <c r="L119" s="123" t="s">
        <v>8</v>
      </c>
      <c r="M119" s="124" t="s">
        <v>8</v>
      </c>
    </row>
    <row r="120" spans="1:13" ht="28.5" x14ac:dyDescent="0.25">
      <c r="A120" s="103" t="s">
        <v>45</v>
      </c>
      <c r="B120" s="25" t="s">
        <v>143</v>
      </c>
      <c r="C120" s="113"/>
      <c r="D120" s="42"/>
      <c r="E120" s="55">
        <v>132134</v>
      </c>
      <c r="F120" s="43" t="s">
        <v>8</v>
      </c>
      <c r="G120" s="43" t="s">
        <v>8</v>
      </c>
      <c r="H120" s="55">
        <v>132134</v>
      </c>
      <c r="I120" s="55">
        <v>132134</v>
      </c>
      <c r="J120" s="43">
        <f t="shared" ref="J120" si="103">I120-H120</f>
        <v>0</v>
      </c>
      <c r="K120" s="43">
        <f t="shared" ref="K120" si="104">I120/H120*100</f>
        <v>100</v>
      </c>
      <c r="L120" s="123" t="s">
        <v>8</v>
      </c>
      <c r="M120" s="124" t="s">
        <v>8</v>
      </c>
    </row>
    <row r="121" spans="1:13" x14ac:dyDescent="0.25">
      <c r="D121" s="68"/>
      <c r="E121" s="89"/>
      <c r="F121" s="68"/>
      <c r="G121" s="68"/>
      <c r="H121" s="89"/>
      <c r="I121" s="89"/>
      <c r="J121" s="68"/>
      <c r="K121" s="68"/>
    </row>
    <row r="122" spans="1:13" x14ac:dyDescent="0.25">
      <c r="A122" s="14" t="s">
        <v>52</v>
      </c>
      <c r="D122" s="68"/>
      <c r="E122" s="68"/>
      <c r="F122" s="68"/>
      <c r="G122" s="68"/>
      <c r="H122" s="68"/>
      <c r="I122" s="68"/>
      <c r="J122" s="68"/>
      <c r="K122" s="14" t="s">
        <v>53</v>
      </c>
    </row>
    <row r="123" spans="1:13" x14ac:dyDescent="0.25">
      <c r="A123" s="14" t="s">
        <v>20</v>
      </c>
      <c r="D123" s="131"/>
      <c r="E123" s="131"/>
      <c r="F123" s="131"/>
    </row>
    <row r="124" spans="1:13" x14ac:dyDescent="0.25">
      <c r="A124" s="14" t="s">
        <v>49</v>
      </c>
      <c r="B124" s="14"/>
      <c r="C124" s="14"/>
      <c r="D124" s="14"/>
      <c r="E124" s="63"/>
      <c r="F124" s="14"/>
      <c r="G124" s="14"/>
      <c r="H124" s="63"/>
      <c r="I124" s="63"/>
      <c r="J124" s="14"/>
      <c r="K124" s="14"/>
    </row>
    <row r="125" spans="1:13" x14ac:dyDescent="0.25">
      <c r="A125" s="14" t="s">
        <v>20</v>
      </c>
      <c r="B125" s="14"/>
      <c r="C125" s="14"/>
      <c r="D125" s="14"/>
      <c r="E125" s="63"/>
      <c r="F125" s="14"/>
      <c r="G125" s="14"/>
      <c r="H125" s="63"/>
      <c r="I125" s="63"/>
      <c r="J125" s="14"/>
      <c r="K125" s="14" t="s">
        <v>22</v>
      </c>
    </row>
  </sheetData>
  <mergeCells count="15">
    <mergeCell ref="L5:M6"/>
    <mergeCell ref="D123:F123"/>
    <mergeCell ref="J1:K1"/>
    <mergeCell ref="A2:K2"/>
    <mergeCell ref="A3:K3"/>
    <mergeCell ref="A5:A8"/>
    <mergeCell ref="B5:B8"/>
    <mergeCell ref="D5:E5"/>
    <mergeCell ref="H5:H8"/>
    <mergeCell ref="I5:I8"/>
    <mergeCell ref="D6:D8"/>
    <mergeCell ref="E6:E8"/>
    <mergeCell ref="J5:K6"/>
    <mergeCell ref="F5:G6"/>
    <mergeCell ref="C5:C8"/>
  </mergeCells>
  <pageMargins left="1.1023622047244095" right="0.11811023622047245" top="0.55118110236220474" bottom="0.35433070866141736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opLeftCell="B31" zoomScaleNormal="100" workbookViewId="0">
      <selection activeCell="H12" sqref="H12"/>
    </sheetView>
  </sheetViews>
  <sheetFormatPr defaultRowHeight="15" x14ac:dyDescent="0.25"/>
  <cols>
    <col min="1" max="1" width="39.42578125" customWidth="1"/>
    <col min="2" max="2" width="21" customWidth="1"/>
    <col min="3" max="3" width="13.140625" customWidth="1"/>
    <col min="4" max="4" width="9.42578125" customWidth="1"/>
    <col min="5" max="5" width="14.42578125" customWidth="1"/>
    <col min="6" max="6" width="13.140625" style="49" customWidth="1"/>
    <col min="7" max="7" width="12.85546875" customWidth="1"/>
    <col min="8" max="8" width="13.85546875" style="49" customWidth="1"/>
    <col min="9" max="9" width="9.140625" style="49" customWidth="1"/>
    <col min="10" max="10" width="12.140625" customWidth="1"/>
    <col min="11" max="11" width="10.5703125" customWidth="1"/>
    <col min="12" max="12" width="11.28515625" customWidth="1"/>
    <col min="13" max="13" width="8" customWidth="1"/>
    <col min="255" max="255" width="32.42578125" customWidth="1"/>
    <col min="256" max="256" width="19.85546875" customWidth="1"/>
    <col min="257" max="257" width="14.42578125" customWidth="1"/>
    <col min="258" max="258" width="15.42578125" customWidth="1"/>
    <col min="259" max="259" width="12.42578125" customWidth="1"/>
    <col min="260" max="260" width="12.5703125" customWidth="1"/>
    <col min="261" max="261" width="14.7109375" customWidth="1"/>
    <col min="262" max="262" width="16.28515625" customWidth="1"/>
    <col min="263" max="263" width="11.85546875" customWidth="1"/>
    <col min="264" max="264" width="15.42578125" customWidth="1"/>
    <col min="265" max="265" width="14.85546875" customWidth="1"/>
    <col min="511" max="511" width="32.42578125" customWidth="1"/>
    <col min="512" max="512" width="19.85546875" customWidth="1"/>
    <col min="513" max="513" width="14.42578125" customWidth="1"/>
    <col min="514" max="514" width="15.42578125" customWidth="1"/>
    <col min="515" max="515" width="12.42578125" customWidth="1"/>
    <col min="516" max="516" width="12.5703125" customWidth="1"/>
    <col min="517" max="517" width="14.7109375" customWidth="1"/>
    <col min="518" max="518" width="16.28515625" customWidth="1"/>
    <col min="519" max="519" width="11.85546875" customWidth="1"/>
    <col min="520" max="520" width="15.42578125" customWidth="1"/>
    <col min="521" max="521" width="14.85546875" customWidth="1"/>
    <col min="767" max="767" width="32.42578125" customWidth="1"/>
    <col min="768" max="768" width="19.85546875" customWidth="1"/>
    <col min="769" max="769" width="14.42578125" customWidth="1"/>
    <col min="770" max="770" width="15.42578125" customWidth="1"/>
    <col min="771" max="771" width="12.42578125" customWidth="1"/>
    <col min="772" max="772" width="12.5703125" customWidth="1"/>
    <col min="773" max="773" width="14.7109375" customWidth="1"/>
    <col min="774" max="774" width="16.28515625" customWidth="1"/>
    <col min="775" max="775" width="11.85546875" customWidth="1"/>
    <col min="776" max="776" width="15.42578125" customWidth="1"/>
    <col min="777" max="777" width="14.85546875" customWidth="1"/>
    <col min="1023" max="1023" width="32.42578125" customWidth="1"/>
    <col min="1024" max="1024" width="19.85546875" customWidth="1"/>
    <col min="1025" max="1025" width="14.42578125" customWidth="1"/>
    <col min="1026" max="1026" width="15.42578125" customWidth="1"/>
    <col min="1027" max="1027" width="12.42578125" customWidth="1"/>
    <col min="1028" max="1028" width="12.5703125" customWidth="1"/>
    <col min="1029" max="1029" width="14.7109375" customWidth="1"/>
    <col min="1030" max="1030" width="16.28515625" customWidth="1"/>
    <col min="1031" max="1031" width="11.85546875" customWidth="1"/>
    <col min="1032" max="1032" width="15.42578125" customWidth="1"/>
    <col min="1033" max="1033" width="14.85546875" customWidth="1"/>
    <col min="1279" max="1279" width="32.42578125" customWidth="1"/>
    <col min="1280" max="1280" width="19.85546875" customWidth="1"/>
    <col min="1281" max="1281" width="14.42578125" customWidth="1"/>
    <col min="1282" max="1282" width="15.42578125" customWidth="1"/>
    <col min="1283" max="1283" width="12.42578125" customWidth="1"/>
    <col min="1284" max="1284" width="12.5703125" customWidth="1"/>
    <col min="1285" max="1285" width="14.7109375" customWidth="1"/>
    <col min="1286" max="1286" width="16.28515625" customWidth="1"/>
    <col min="1287" max="1287" width="11.85546875" customWidth="1"/>
    <col min="1288" max="1288" width="15.42578125" customWidth="1"/>
    <col min="1289" max="1289" width="14.85546875" customWidth="1"/>
    <col min="1535" max="1535" width="32.42578125" customWidth="1"/>
    <col min="1536" max="1536" width="19.85546875" customWidth="1"/>
    <col min="1537" max="1537" width="14.42578125" customWidth="1"/>
    <col min="1538" max="1538" width="15.42578125" customWidth="1"/>
    <col min="1539" max="1539" width="12.42578125" customWidth="1"/>
    <col min="1540" max="1540" width="12.5703125" customWidth="1"/>
    <col min="1541" max="1541" width="14.7109375" customWidth="1"/>
    <col min="1542" max="1542" width="16.28515625" customWidth="1"/>
    <col min="1543" max="1543" width="11.85546875" customWidth="1"/>
    <col min="1544" max="1544" width="15.42578125" customWidth="1"/>
    <col min="1545" max="1545" width="14.85546875" customWidth="1"/>
    <col min="1791" max="1791" width="32.42578125" customWidth="1"/>
    <col min="1792" max="1792" width="19.85546875" customWidth="1"/>
    <col min="1793" max="1793" width="14.42578125" customWidth="1"/>
    <col min="1794" max="1794" width="15.42578125" customWidth="1"/>
    <col min="1795" max="1795" width="12.42578125" customWidth="1"/>
    <col min="1796" max="1796" width="12.5703125" customWidth="1"/>
    <col min="1797" max="1797" width="14.7109375" customWidth="1"/>
    <col min="1798" max="1798" width="16.28515625" customWidth="1"/>
    <col min="1799" max="1799" width="11.85546875" customWidth="1"/>
    <col min="1800" max="1800" width="15.42578125" customWidth="1"/>
    <col min="1801" max="1801" width="14.85546875" customWidth="1"/>
    <col min="2047" max="2047" width="32.42578125" customWidth="1"/>
    <col min="2048" max="2048" width="19.85546875" customWidth="1"/>
    <col min="2049" max="2049" width="14.42578125" customWidth="1"/>
    <col min="2050" max="2050" width="15.42578125" customWidth="1"/>
    <col min="2051" max="2051" width="12.42578125" customWidth="1"/>
    <col min="2052" max="2052" width="12.5703125" customWidth="1"/>
    <col min="2053" max="2053" width="14.7109375" customWidth="1"/>
    <col min="2054" max="2054" width="16.28515625" customWidth="1"/>
    <col min="2055" max="2055" width="11.85546875" customWidth="1"/>
    <col min="2056" max="2056" width="15.42578125" customWidth="1"/>
    <col min="2057" max="2057" width="14.85546875" customWidth="1"/>
    <col min="2303" max="2303" width="32.42578125" customWidth="1"/>
    <col min="2304" max="2304" width="19.85546875" customWidth="1"/>
    <col min="2305" max="2305" width="14.42578125" customWidth="1"/>
    <col min="2306" max="2306" width="15.42578125" customWidth="1"/>
    <col min="2307" max="2307" width="12.42578125" customWidth="1"/>
    <col min="2308" max="2308" width="12.5703125" customWidth="1"/>
    <col min="2309" max="2309" width="14.7109375" customWidth="1"/>
    <col min="2310" max="2310" width="16.28515625" customWidth="1"/>
    <col min="2311" max="2311" width="11.85546875" customWidth="1"/>
    <col min="2312" max="2312" width="15.42578125" customWidth="1"/>
    <col min="2313" max="2313" width="14.85546875" customWidth="1"/>
    <col min="2559" max="2559" width="32.42578125" customWidth="1"/>
    <col min="2560" max="2560" width="19.85546875" customWidth="1"/>
    <col min="2561" max="2561" width="14.42578125" customWidth="1"/>
    <col min="2562" max="2562" width="15.42578125" customWidth="1"/>
    <col min="2563" max="2563" width="12.42578125" customWidth="1"/>
    <col min="2564" max="2564" width="12.5703125" customWidth="1"/>
    <col min="2565" max="2565" width="14.7109375" customWidth="1"/>
    <col min="2566" max="2566" width="16.28515625" customWidth="1"/>
    <col min="2567" max="2567" width="11.85546875" customWidth="1"/>
    <col min="2568" max="2568" width="15.42578125" customWidth="1"/>
    <col min="2569" max="2569" width="14.85546875" customWidth="1"/>
    <col min="2815" max="2815" width="32.42578125" customWidth="1"/>
    <col min="2816" max="2816" width="19.85546875" customWidth="1"/>
    <col min="2817" max="2817" width="14.42578125" customWidth="1"/>
    <col min="2818" max="2818" width="15.42578125" customWidth="1"/>
    <col min="2819" max="2819" width="12.42578125" customWidth="1"/>
    <col min="2820" max="2820" width="12.5703125" customWidth="1"/>
    <col min="2821" max="2821" width="14.7109375" customWidth="1"/>
    <col min="2822" max="2822" width="16.28515625" customWidth="1"/>
    <col min="2823" max="2823" width="11.85546875" customWidth="1"/>
    <col min="2824" max="2824" width="15.42578125" customWidth="1"/>
    <col min="2825" max="2825" width="14.85546875" customWidth="1"/>
    <col min="3071" max="3071" width="32.42578125" customWidth="1"/>
    <col min="3072" max="3072" width="19.85546875" customWidth="1"/>
    <col min="3073" max="3073" width="14.42578125" customWidth="1"/>
    <col min="3074" max="3074" width="15.42578125" customWidth="1"/>
    <col min="3075" max="3075" width="12.42578125" customWidth="1"/>
    <col min="3076" max="3076" width="12.5703125" customWidth="1"/>
    <col min="3077" max="3077" width="14.7109375" customWidth="1"/>
    <col min="3078" max="3078" width="16.28515625" customWidth="1"/>
    <col min="3079" max="3079" width="11.85546875" customWidth="1"/>
    <col min="3080" max="3080" width="15.42578125" customWidth="1"/>
    <col min="3081" max="3081" width="14.85546875" customWidth="1"/>
    <col min="3327" max="3327" width="32.42578125" customWidth="1"/>
    <col min="3328" max="3328" width="19.85546875" customWidth="1"/>
    <col min="3329" max="3329" width="14.42578125" customWidth="1"/>
    <col min="3330" max="3330" width="15.42578125" customWidth="1"/>
    <col min="3331" max="3331" width="12.42578125" customWidth="1"/>
    <col min="3332" max="3332" width="12.5703125" customWidth="1"/>
    <col min="3333" max="3333" width="14.7109375" customWidth="1"/>
    <col min="3334" max="3334" width="16.28515625" customWidth="1"/>
    <col min="3335" max="3335" width="11.85546875" customWidth="1"/>
    <col min="3336" max="3336" width="15.42578125" customWidth="1"/>
    <col min="3337" max="3337" width="14.85546875" customWidth="1"/>
    <col min="3583" max="3583" width="32.42578125" customWidth="1"/>
    <col min="3584" max="3584" width="19.85546875" customWidth="1"/>
    <col min="3585" max="3585" width="14.42578125" customWidth="1"/>
    <col min="3586" max="3586" width="15.42578125" customWidth="1"/>
    <col min="3587" max="3587" width="12.42578125" customWidth="1"/>
    <col min="3588" max="3588" width="12.5703125" customWidth="1"/>
    <col min="3589" max="3589" width="14.7109375" customWidth="1"/>
    <col min="3590" max="3590" width="16.28515625" customWidth="1"/>
    <col min="3591" max="3591" width="11.85546875" customWidth="1"/>
    <col min="3592" max="3592" width="15.42578125" customWidth="1"/>
    <col min="3593" max="3593" width="14.85546875" customWidth="1"/>
    <col min="3839" max="3839" width="32.42578125" customWidth="1"/>
    <col min="3840" max="3840" width="19.85546875" customWidth="1"/>
    <col min="3841" max="3841" width="14.42578125" customWidth="1"/>
    <col min="3842" max="3842" width="15.42578125" customWidth="1"/>
    <col min="3843" max="3843" width="12.42578125" customWidth="1"/>
    <col min="3844" max="3844" width="12.5703125" customWidth="1"/>
    <col min="3845" max="3845" width="14.7109375" customWidth="1"/>
    <col min="3846" max="3846" width="16.28515625" customWidth="1"/>
    <col min="3847" max="3847" width="11.85546875" customWidth="1"/>
    <col min="3848" max="3848" width="15.42578125" customWidth="1"/>
    <col min="3849" max="3849" width="14.85546875" customWidth="1"/>
    <col min="4095" max="4095" width="32.42578125" customWidth="1"/>
    <col min="4096" max="4096" width="19.85546875" customWidth="1"/>
    <col min="4097" max="4097" width="14.42578125" customWidth="1"/>
    <col min="4098" max="4098" width="15.42578125" customWidth="1"/>
    <col min="4099" max="4099" width="12.42578125" customWidth="1"/>
    <col min="4100" max="4100" width="12.5703125" customWidth="1"/>
    <col min="4101" max="4101" width="14.7109375" customWidth="1"/>
    <col min="4102" max="4102" width="16.28515625" customWidth="1"/>
    <col min="4103" max="4103" width="11.85546875" customWidth="1"/>
    <col min="4104" max="4104" width="15.42578125" customWidth="1"/>
    <col min="4105" max="4105" width="14.85546875" customWidth="1"/>
    <col min="4351" max="4351" width="32.42578125" customWidth="1"/>
    <col min="4352" max="4352" width="19.85546875" customWidth="1"/>
    <col min="4353" max="4353" width="14.42578125" customWidth="1"/>
    <col min="4354" max="4354" width="15.42578125" customWidth="1"/>
    <col min="4355" max="4355" width="12.42578125" customWidth="1"/>
    <col min="4356" max="4356" width="12.5703125" customWidth="1"/>
    <col min="4357" max="4357" width="14.7109375" customWidth="1"/>
    <col min="4358" max="4358" width="16.28515625" customWidth="1"/>
    <col min="4359" max="4359" width="11.85546875" customWidth="1"/>
    <col min="4360" max="4360" width="15.42578125" customWidth="1"/>
    <col min="4361" max="4361" width="14.85546875" customWidth="1"/>
    <col min="4607" max="4607" width="32.42578125" customWidth="1"/>
    <col min="4608" max="4608" width="19.85546875" customWidth="1"/>
    <col min="4609" max="4609" width="14.42578125" customWidth="1"/>
    <col min="4610" max="4610" width="15.42578125" customWidth="1"/>
    <col min="4611" max="4611" width="12.42578125" customWidth="1"/>
    <col min="4612" max="4612" width="12.5703125" customWidth="1"/>
    <col min="4613" max="4613" width="14.7109375" customWidth="1"/>
    <col min="4614" max="4614" width="16.28515625" customWidth="1"/>
    <col min="4615" max="4615" width="11.85546875" customWidth="1"/>
    <col min="4616" max="4616" width="15.42578125" customWidth="1"/>
    <col min="4617" max="4617" width="14.85546875" customWidth="1"/>
    <col min="4863" max="4863" width="32.42578125" customWidth="1"/>
    <col min="4864" max="4864" width="19.85546875" customWidth="1"/>
    <col min="4865" max="4865" width="14.42578125" customWidth="1"/>
    <col min="4866" max="4866" width="15.42578125" customWidth="1"/>
    <col min="4867" max="4867" width="12.42578125" customWidth="1"/>
    <col min="4868" max="4868" width="12.5703125" customWidth="1"/>
    <col min="4869" max="4869" width="14.7109375" customWidth="1"/>
    <col min="4870" max="4870" width="16.28515625" customWidth="1"/>
    <col min="4871" max="4871" width="11.85546875" customWidth="1"/>
    <col min="4872" max="4872" width="15.42578125" customWidth="1"/>
    <col min="4873" max="4873" width="14.85546875" customWidth="1"/>
    <col min="5119" max="5119" width="32.42578125" customWidth="1"/>
    <col min="5120" max="5120" width="19.85546875" customWidth="1"/>
    <col min="5121" max="5121" width="14.42578125" customWidth="1"/>
    <col min="5122" max="5122" width="15.42578125" customWidth="1"/>
    <col min="5123" max="5123" width="12.42578125" customWidth="1"/>
    <col min="5124" max="5124" width="12.5703125" customWidth="1"/>
    <col min="5125" max="5125" width="14.7109375" customWidth="1"/>
    <col min="5126" max="5126" width="16.28515625" customWidth="1"/>
    <col min="5127" max="5127" width="11.85546875" customWidth="1"/>
    <col min="5128" max="5128" width="15.42578125" customWidth="1"/>
    <col min="5129" max="5129" width="14.85546875" customWidth="1"/>
    <col min="5375" max="5375" width="32.42578125" customWidth="1"/>
    <col min="5376" max="5376" width="19.85546875" customWidth="1"/>
    <col min="5377" max="5377" width="14.42578125" customWidth="1"/>
    <col min="5378" max="5378" width="15.42578125" customWidth="1"/>
    <col min="5379" max="5379" width="12.42578125" customWidth="1"/>
    <col min="5380" max="5380" width="12.5703125" customWidth="1"/>
    <col min="5381" max="5381" width="14.7109375" customWidth="1"/>
    <col min="5382" max="5382" width="16.28515625" customWidth="1"/>
    <col min="5383" max="5383" width="11.85546875" customWidth="1"/>
    <col min="5384" max="5384" width="15.42578125" customWidth="1"/>
    <col min="5385" max="5385" width="14.85546875" customWidth="1"/>
    <col min="5631" max="5631" width="32.42578125" customWidth="1"/>
    <col min="5632" max="5632" width="19.85546875" customWidth="1"/>
    <col min="5633" max="5633" width="14.42578125" customWidth="1"/>
    <col min="5634" max="5634" width="15.42578125" customWidth="1"/>
    <col min="5635" max="5635" width="12.42578125" customWidth="1"/>
    <col min="5636" max="5636" width="12.5703125" customWidth="1"/>
    <col min="5637" max="5637" width="14.7109375" customWidth="1"/>
    <col min="5638" max="5638" width="16.28515625" customWidth="1"/>
    <col min="5639" max="5639" width="11.85546875" customWidth="1"/>
    <col min="5640" max="5640" width="15.42578125" customWidth="1"/>
    <col min="5641" max="5641" width="14.85546875" customWidth="1"/>
    <col min="5887" max="5887" width="32.42578125" customWidth="1"/>
    <col min="5888" max="5888" width="19.85546875" customWidth="1"/>
    <col min="5889" max="5889" width="14.42578125" customWidth="1"/>
    <col min="5890" max="5890" width="15.42578125" customWidth="1"/>
    <col min="5891" max="5891" width="12.42578125" customWidth="1"/>
    <col min="5892" max="5892" width="12.5703125" customWidth="1"/>
    <col min="5893" max="5893" width="14.7109375" customWidth="1"/>
    <col min="5894" max="5894" width="16.28515625" customWidth="1"/>
    <col min="5895" max="5895" width="11.85546875" customWidth="1"/>
    <col min="5896" max="5896" width="15.42578125" customWidth="1"/>
    <col min="5897" max="5897" width="14.85546875" customWidth="1"/>
    <col min="6143" max="6143" width="32.42578125" customWidth="1"/>
    <col min="6144" max="6144" width="19.85546875" customWidth="1"/>
    <col min="6145" max="6145" width="14.42578125" customWidth="1"/>
    <col min="6146" max="6146" width="15.42578125" customWidth="1"/>
    <col min="6147" max="6147" width="12.42578125" customWidth="1"/>
    <col min="6148" max="6148" width="12.5703125" customWidth="1"/>
    <col min="6149" max="6149" width="14.7109375" customWidth="1"/>
    <col min="6150" max="6150" width="16.28515625" customWidth="1"/>
    <col min="6151" max="6151" width="11.85546875" customWidth="1"/>
    <col min="6152" max="6152" width="15.42578125" customWidth="1"/>
    <col min="6153" max="6153" width="14.85546875" customWidth="1"/>
    <col min="6399" max="6399" width="32.42578125" customWidth="1"/>
    <col min="6400" max="6400" width="19.85546875" customWidth="1"/>
    <col min="6401" max="6401" width="14.42578125" customWidth="1"/>
    <col min="6402" max="6402" width="15.42578125" customWidth="1"/>
    <col min="6403" max="6403" width="12.42578125" customWidth="1"/>
    <col min="6404" max="6404" width="12.5703125" customWidth="1"/>
    <col min="6405" max="6405" width="14.7109375" customWidth="1"/>
    <col min="6406" max="6406" width="16.28515625" customWidth="1"/>
    <col min="6407" max="6407" width="11.85546875" customWidth="1"/>
    <col min="6408" max="6408" width="15.42578125" customWidth="1"/>
    <col min="6409" max="6409" width="14.85546875" customWidth="1"/>
    <col min="6655" max="6655" width="32.42578125" customWidth="1"/>
    <col min="6656" max="6656" width="19.85546875" customWidth="1"/>
    <col min="6657" max="6657" width="14.42578125" customWidth="1"/>
    <col min="6658" max="6658" width="15.42578125" customWidth="1"/>
    <col min="6659" max="6659" width="12.42578125" customWidth="1"/>
    <col min="6660" max="6660" width="12.5703125" customWidth="1"/>
    <col min="6661" max="6661" width="14.7109375" customWidth="1"/>
    <col min="6662" max="6662" width="16.28515625" customWidth="1"/>
    <col min="6663" max="6663" width="11.85546875" customWidth="1"/>
    <col min="6664" max="6664" width="15.42578125" customWidth="1"/>
    <col min="6665" max="6665" width="14.85546875" customWidth="1"/>
    <col min="6911" max="6911" width="32.42578125" customWidth="1"/>
    <col min="6912" max="6912" width="19.85546875" customWidth="1"/>
    <col min="6913" max="6913" width="14.42578125" customWidth="1"/>
    <col min="6914" max="6914" width="15.42578125" customWidth="1"/>
    <col min="6915" max="6915" width="12.42578125" customWidth="1"/>
    <col min="6916" max="6916" width="12.5703125" customWidth="1"/>
    <col min="6917" max="6917" width="14.7109375" customWidth="1"/>
    <col min="6918" max="6918" width="16.28515625" customWidth="1"/>
    <col min="6919" max="6919" width="11.85546875" customWidth="1"/>
    <col min="6920" max="6920" width="15.42578125" customWidth="1"/>
    <col min="6921" max="6921" width="14.85546875" customWidth="1"/>
    <col min="7167" max="7167" width="32.42578125" customWidth="1"/>
    <col min="7168" max="7168" width="19.85546875" customWidth="1"/>
    <col min="7169" max="7169" width="14.42578125" customWidth="1"/>
    <col min="7170" max="7170" width="15.42578125" customWidth="1"/>
    <col min="7171" max="7171" width="12.42578125" customWidth="1"/>
    <col min="7172" max="7172" width="12.5703125" customWidth="1"/>
    <col min="7173" max="7173" width="14.7109375" customWidth="1"/>
    <col min="7174" max="7174" width="16.28515625" customWidth="1"/>
    <col min="7175" max="7175" width="11.85546875" customWidth="1"/>
    <col min="7176" max="7176" width="15.42578125" customWidth="1"/>
    <col min="7177" max="7177" width="14.85546875" customWidth="1"/>
    <col min="7423" max="7423" width="32.42578125" customWidth="1"/>
    <col min="7424" max="7424" width="19.85546875" customWidth="1"/>
    <col min="7425" max="7425" width="14.42578125" customWidth="1"/>
    <col min="7426" max="7426" width="15.42578125" customWidth="1"/>
    <col min="7427" max="7427" width="12.42578125" customWidth="1"/>
    <col min="7428" max="7428" width="12.5703125" customWidth="1"/>
    <col min="7429" max="7429" width="14.7109375" customWidth="1"/>
    <col min="7430" max="7430" width="16.28515625" customWidth="1"/>
    <col min="7431" max="7431" width="11.85546875" customWidth="1"/>
    <col min="7432" max="7432" width="15.42578125" customWidth="1"/>
    <col min="7433" max="7433" width="14.85546875" customWidth="1"/>
    <col min="7679" max="7679" width="32.42578125" customWidth="1"/>
    <col min="7680" max="7680" width="19.85546875" customWidth="1"/>
    <col min="7681" max="7681" width="14.42578125" customWidth="1"/>
    <col min="7682" max="7682" width="15.42578125" customWidth="1"/>
    <col min="7683" max="7683" width="12.42578125" customWidth="1"/>
    <col min="7684" max="7684" width="12.5703125" customWidth="1"/>
    <col min="7685" max="7685" width="14.7109375" customWidth="1"/>
    <col min="7686" max="7686" width="16.28515625" customWidth="1"/>
    <col min="7687" max="7687" width="11.85546875" customWidth="1"/>
    <col min="7688" max="7688" width="15.42578125" customWidth="1"/>
    <col min="7689" max="7689" width="14.85546875" customWidth="1"/>
    <col min="7935" max="7935" width="32.42578125" customWidth="1"/>
    <col min="7936" max="7936" width="19.85546875" customWidth="1"/>
    <col min="7937" max="7937" width="14.42578125" customWidth="1"/>
    <col min="7938" max="7938" width="15.42578125" customWidth="1"/>
    <col min="7939" max="7939" width="12.42578125" customWidth="1"/>
    <col min="7940" max="7940" width="12.5703125" customWidth="1"/>
    <col min="7941" max="7941" width="14.7109375" customWidth="1"/>
    <col min="7942" max="7942" width="16.28515625" customWidth="1"/>
    <col min="7943" max="7943" width="11.85546875" customWidth="1"/>
    <col min="7944" max="7944" width="15.42578125" customWidth="1"/>
    <col min="7945" max="7945" width="14.85546875" customWidth="1"/>
    <col min="8191" max="8191" width="32.42578125" customWidth="1"/>
    <col min="8192" max="8192" width="19.85546875" customWidth="1"/>
    <col min="8193" max="8193" width="14.42578125" customWidth="1"/>
    <col min="8194" max="8194" width="15.42578125" customWidth="1"/>
    <col min="8195" max="8195" width="12.42578125" customWidth="1"/>
    <col min="8196" max="8196" width="12.5703125" customWidth="1"/>
    <col min="8197" max="8197" width="14.7109375" customWidth="1"/>
    <col min="8198" max="8198" width="16.28515625" customWidth="1"/>
    <col min="8199" max="8199" width="11.85546875" customWidth="1"/>
    <col min="8200" max="8200" width="15.42578125" customWidth="1"/>
    <col min="8201" max="8201" width="14.85546875" customWidth="1"/>
    <col min="8447" max="8447" width="32.42578125" customWidth="1"/>
    <col min="8448" max="8448" width="19.85546875" customWidth="1"/>
    <col min="8449" max="8449" width="14.42578125" customWidth="1"/>
    <col min="8450" max="8450" width="15.42578125" customWidth="1"/>
    <col min="8451" max="8451" width="12.42578125" customWidth="1"/>
    <col min="8452" max="8452" width="12.5703125" customWidth="1"/>
    <col min="8453" max="8453" width="14.7109375" customWidth="1"/>
    <col min="8454" max="8454" width="16.28515625" customWidth="1"/>
    <col min="8455" max="8455" width="11.85546875" customWidth="1"/>
    <col min="8456" max="8456" width="15.42578125" customWidth="1"/>
    <col min="8457" max="8457" width="14.85546875" customWidth="1"/>
    <col min="8703" max="8703" width="32.42578125" customWidth="1"/>
    <col min="8704" max="8704" width="19.85546875" customWidth="1"/>
    <col min="8705" max="8705" width="14.42578125" customWidth="1"/>
    <col min="8706" max="8706" width="15.42578125" customWidth="1"/>
    <col min="8707" max="8707" width="12.42578125" customWidth="1"/>
    <col min="8708" max="8708" width="12.5703125" customWidth="1"/>
    <col min="8709" max="8709" width="14.7109375" customWidth="1"/>
    <col min="8710" max="8710" width="16.28515625" customWidth="1"/>
    <col min="8711" max="8711" width="11.85546875" customWidth="1"/>
    <col min="8712" max="8712" width="15.42578125" customWidth="1"/>
    <col min="8713" max="8713" width="14.85546875" customWidth="1"/>
    <col min="8959" max="8959" width="32.42578125" customWidth="1"/>
    <col min="8960" max="8960" width="19.85546875" customWidth="1"/>
    <col min="8961" max="8961" width="14.42578125" customWidth="1"/>
    <col min="8962" max="8962" width="15.42578125" customWidth="1"/>
    <col min="8963" max="8963" width="12.42578125" customWidth="1"/>
    <col min="8964" max="8964" width="12.5703125" customWidth="1"/>
    <col min="8965" max="8965" width="14.7109375" customWidth="1"/>
    <col min="8966" max="8966" width="16.28515625" customWidth="1"/>
    <col min="8967" max="8967" width="11.85546875" customWidth="1"/>
    <col min="8968" max="8968" width="15.42578125" customWidth="1"/>
    <col min="8969" max="8969" width="14.85546875" customWidth="1"/>
    <col min="9215" max="9215" width="32.42578125" customWidth="1"/>
    <col min="9216" max="9216" width="19.85546875" customWidth="1"/>
    <col min="9217" max="9217" width="14.42578125" customWidth="1"/>
    <col min="9218" max="9218" width="15.42578125" customWidth="1"/>
    <col min="9219" max="9219" width="12.42578125" customWidth="1"/>
    <col min="9220" max="9220" width="12.5703125" customWidth="1"/>
    <col min="9221" max="9221" width="14.7109375" customWidth="1"/>
    <col min="9222" max="9222" width="16.28515625" customWidth="1"/>
    <col min="9223" max="9223" width="11.85546875" customWidth="1"/>
    <col min="9224" max="9224" width="15.42578125" customWidth="1"/>
    <col min="9225" max="9225" width="14.85546875" customWidth="1"/>
    <col min="9471" max="9471" width="32.42578125" customWidth="1"/>
    <col min="9472" max="9472" width="19.85546875" customWidth="1"/>
    <col min="9473" max="9473" width="14.42578125" customWidth="1"/>
    <col min="9474" max="9474" width="15.42578125" customWidth="1"/>
    <col min="9475" max="9475" width="12.42578125" customWidth="1"/>
    <col min="9476" max="9476" width="12.5703125" customWidth="1"/>
    <col min="9477" max="9477" width="14.7109375" customWidth="1"/>
    <col min="9478" max="9478" width="16.28515625" customWidth="1"/>
    <col min="9479" max="9479" width="11.85546875" customWidth="1"/>
    <col min="9480" max="9480" width="15.42578125" customWidth="1"/>
    <col min="9481" max="9481" width="14.85546875" customWidth="1"/>
    <col min="9727" max="9727" width="32.42578125" customWidth="1"/>
    <col min="9728" max="9728" width="19.85546875" customWidth="1"/>
    <col min="9729" max="9729" width="14.42578125" customWidth="1"/>
    <col min="9730" max="9730" width="15.42578125" customWidth="1"/>
    <col min="9731" max="9731" width="12.42578125" customWidth="1"/>
    <col min="9732" max="9732" width="12.5703125" customWidth="1"/>
    <col min="9733" max="9733" width="14.7109375" customWidth="1"/>
    <col min="9734" max="9734" width="16.28515625" customWidth="1"/>
    <col min="9735" max="9735" width="11.85546875" customWidth="1"/>
    <col min="9736" max="9736" width="15.42578125" customWidth="1"/>
    <col min="9737" max="9737" width="14.85546875" customWidth="1"/>
    <col min="9983" max="9983" width="32.42578125" customWidth="1"/>
    <col min="9984" max="9984" width="19.85546875" customWidth="1"/>
    <col min="9985" max="9985" width="14.42578125" customWidth="1"/>
    <col min="9986" max="9986" width="15.42578125" customWidth="1"/>
    <col min="9987" max="9987" width="12.42578125" customWidth="1"/>
    <col min="9988" max="9988" width="12.5703125" customWidth="1"/>
    <col min="9989" max="9989" width="14.7109375" customWidth="1"/>
    <col min="9990" max="9990" width="16.28515625" customWidth="1"/>
    <col min="9991" max="9991" width="11.85546875" customWidth="1"/>
    <col min="9992" max="9992" width="15.42578125" customWidth="1"/>
    <col min="9993" max="9993" width="14.85546875" customWidth="1"/>
    <col min="10239" max="10239" width="32.42578125" customWidth="1"/>
    <col min="10240" max="10240" width="19.85546875" customWidth="1"/>
    <col min="10241" max="10241" width="14.42578125" customWidth="1"/>
    <col min="10242" max="10242" width="15.42578125" customWidth="1"/>
    <col min="10243" max="10243" width="12.42578125" customWidth="1"/>
    <col min="10244" max="10244" width="12.5703125" customWidth="1"/>
    <col min="10245" max="10245" width="14.7109375" customWidth="1"/>
    <col min="10246" max="10246" width="16.28515625" customWidth="1"/>
    <col min="10247" max="10247" width="11.85546875" customWidth="1"/>
    <col min="10248" max="10248" width="15.42578125" customWidth="1"/>
    <col min="10249" max="10249" width="14.85546875" customWidth="1"/>
    <col min="10495" max="10495" width="32.42578125" customWidth="1"/>
    <col min="10496" max="10496" width="19.85546875" customWidth="1"/>
    <col min="10497" max="10497" width="14.42578125" customWidth="1"/>
    <col min="10498" max="10498" width="15.42578125" customWidth="1"/>
    <col min="10499" max="10499" width="12.42578125" customWidth="1"/>
    <col min="10500" max="10500" width="12.5703125" customWidth="1"/>
    <col min="10501" max="10501" width="14.7109375" customWidth="1"/>
    <col min="10502" max="10502" width="16.28515625" customWidth="1"/>
    <col min="10503" max="10503" width="11.85546875" customWidth="1"/>
    <col min="10504" max="10504" width="15.42578125" customWidth="1"/>
    <col min="10505" max="10505" width="14.85546875" customWidth="1"/>
    <col min="10751" max="10751" width="32.42578125" customWidth="1"/>
    <col min="10752" max="10752" width="19.85546875" customWidth="1"/>
    <col min="10753" max="10753" width="14.42578125" customWidth="1"/>
    <col min="10754" max="10754" width="15.42578125" customWidth="1"/>
    <col min="10755" max="10755" width="12.42578125" customWidth="1"/>
    <col min="10756" max="10756" width="12.5703125" customWidth="1"/>
    <col min="10757" max="10757" width="14.7109375" customWidth="1"/>
    <col min="10758" max="10758" width="16.28515625" customWidth="1"/>
    <col min="10759" max="10759" width="11.85546875" customWidth="1"/>
    <col min="10760" max="10760" width="15.42578125" customWidth="1"/>
    <col min="10761" max="10761" width="14.85546875" customWidth="1"/>
    <col min="11007" max="11007" width="32.42578125" customWidth="1"/>
    <col min="11008" max="11008" width="19.85546875" customWidth="1"/>
    <col min="11009" max="11009" width="14.42578125" customWidth="1"/>
    <col min="11010" max="11010" width="15.42578125" customWidth="1"/>
    <col min="11011" max="11011" width="12.42578125" customWidth="1"/>
    <col min="11012" max="11012" width="12.5703125" customWidth="1"/>
    <col min="11013" max="11013" width="14.7109375" customWidth="1"/>
    <col min="11014" max="11014" width="16.28515625" customWidth="1"/>
    <col min="11015" max="11015" width="11.85546875" customWidth="1"/>
    <col min="11016" max="11016" width="15.42578125" customWidth="1"/>
    <col min="11017" max="11017" width="14.85546875" customWidth="1"/>
    <col min="11263" max="11263" width="32.42578125" customWidth="1"/>
    <col min="11264" max="11264" width="19.85546875" customWidth="1"/>
    <col min="11265" max="11265" width="14.42578125" customWidth="1"/>
    <col min="11266" max="11266" width="15.42578125" customWidth="1"/>
    <col min="11267" max="11267" width="12.42578125" customWidth="1"/>
    <col min="11268" max="11268" width="12.5703125" customWidth="1"/>
    <col min="11269" max="11269" width="14.7109375" customWidth="1"/>
    <col min="11270" max="11270" width="16.28515625" customWidth="1"/>
    <col min="11271" max="11271" width="11.85546875" customWidth="1"/>
    <col min="11272" max="11272" width="15.42578125" customWidth="1"/>
    <col min="11273" max="11273" width="14.85546875" customWidth="1"/>
    <col min="11519" max="11519" width="32.42578125" customWidth="1"/>
    <col min="11520" max="11520" width="19.85546875" customWidth="1"/>
    <col min="11521" max="11521" width="14.42578125" customWidth="1"/>
    <col min="11522" max="11522" width="15.42578125" customWidth="1"/>
    <col min="11523" max="11523" width="12.42578125" customWidth="1"/>
    <col min="11524" max="11524" width="12.5703125" customWidth="1"/>
    <col min="11525" max="11525" width="14.7109375" customWidth="1"/>
    <col min="11526" max="11526" width="16.28515625" customWidth="1"/>
    <col min="11527" max="11527" width="11.85546875" customWidth="1"/>
    <col min="11528" max="11528" width="15.42578125" customWidth="1"/>
    <col min="11529" max="11529" width="14.85546875" customWidth="1"/>
    <col min="11775" max="11775" width="32.42578125" customWidth="1"/>
    <col min="11776" max="11776" width="19.85546875" customWidth="1"/>
    <col min="11777" max="11777" width="14.42578125" customWidth="1"/>
    <col min="11778" max="11778" width="15.42578125" customWidth="1"/>
    <col min="11779" max="11779" width="12.42578125" customWidth="1"/>
    <col min="11780" max="11780" width="12.5703125" customWidth="1"/>
    <col min="11781" max="11781" width="14.7109375" customWidth="1"/>
    <col min="11782" max="11782" width="16.28515625" customWidth="1"/>
    <col min="11783" max="11783" width="11.85546875" customWidth="1"/>
    <col min="11784" max="11784" width="15.42578125" customWidth="1"/>
    <col min="11785" max="11785" width="14.85546875" customWidth="1"/>
    <col min="12031" max="12031" width="32.42578125" customWidth="1"/>
    <col min="12032" max="12032" width="19.85546875" customWidth="1"/>
    <col min="12033" max="12033" width="14.42578125" customWidth="1"/>
    <col min="12034" max="12034" width="15.42578125" customWidth="1"/>
    <col min="12035" max="12035" width="12.42578125" customWidth="1"/>
    <col min="12036" max="12036" width="12.5703125" customWidth="1"/>
    <col min="12037" max="12037" width="14.7109375" customWidth="1"/>
    <col min="12038" max="12038" width="16.28515625" customWidth="1"/>
    <col min="12039" max="12039" width="11.85546875" customWidth="1"/>
    <col min="12040" max="12040" width="15.42578125" customWidth="1"/>
    <col min="12041" max="12041" width="14.85546875" customWidth="1"/>
    <col min="12287" max="12287" width="32.42578125" customWidth="1"/>
    <col min="12288" max="12288" width="19.85546875" customWidth="1"/>
    <col min="12289" max="12289" width="14.42578125" customWidth="1"/>
    <col min="12290" max="12290" width="15.42578125" customWidth="1"/>
    <col min="12291" max="12291" width="12.42578125" customWidth="1"/>
    <col min="12292" max="12292" width="12.5703125" customWidth="1"/>
    <col min="12293" max="12293" width="14.7109375" customWidth="1"/>
    <col min="12294" max="12294" width="16.28515625" customWidth="1"/>
    <col min="12295" max="12295" width="11.85546875" customWidth="1"/>
    <col min="12296" max="12296" width="15.42578125" customWidth="1"/>
    <col min="12297" max="12297" width="14.85546875" customWidth="1"/>
    <col min="12543" max="12543" width="32.42578125" customWidth="1"/>
    <col min="12544" max="12544" width="19.85546875" customWidth="1"/>
    <col min="12545" max="12545" width="14.42578125" customWidth="1"/>
    <col min="12546" max="12546" width="15.42578125" customWidth="1"/>
    <col min="12547" max="12547" width="12.42578125" customWidth="1"/>
    <col min="12548" max="12548" width="12.5703125" customWidth="1"/>
    <col min="12549" max="12549" width="14.7109375" customWidth="1"/>
    <col min="12550" max="12550" width="16.28515625" customWidth="1"/>
    <col min="12551" max="12551" width="11.85546875" customWidth="1"/>
    <col min="12552" max="12552" width="15.42578125" customWidth="1"/>
    <col min="12553" max="12553" width="14.85546875" customWidth="1"/>
    <col min="12799" max="12799" width="32.42578125" customWidth="1"/>
    <col min="12800" max="12800" width="19.85546875" customWidth="1"/>
    <col min="12801" max="12801" width="14.42578125" customWidth="1"/>
    <col min="12802" max="12802" width="15.42578125" customWidth="1"/>
    <col min="12803" max="12803" width="12.42578125" customWidth="1"/>
    <col min="12804" max="12804" width="12.5703125" customWidth="1"/>
    <col min="12805" max="12805" width="14.7109375" customWidth="1"/>
    <col min="12806" max="12806" width="16.28515625" customWidth="1"/>
    <col min="12807" max="12807" width="11.85546875" customWidth="1"/>
    <col min="12808" max="12808" width="15.42578125" customWidth="1"/>
    <col min="12809" max="12809" width="14.85546875" customWidth="1"/>
    <col min="13055" max="13055" width="32.42578125" customWidth="1"/>
    <col min="13056" max="13056" width="19.85546875" customWidth="1"/>
    <col min="13057" max="13057" width="14.42578125" customWidth="1"/>
    <col min="13058" max="13058" width="15.42578125" customWidth="1"/>
    <col min="13059" max="13059" width="12.42578125" customWidth="1"/>
    <col min="13060" max="13060" width="12.5703125" customWidth="1"/>
    <col min="13061" max="13061" width="14.7109375" customWidth="1"/>
    <col min="13062" max="13062" width="16.28515625" customWidth="1"/>
    <col min="13063" max="13063" width="11.85546875" customWidth="1"/>
    <col min="13064" max="13064" width="15.42578125" customWidth="1"/>
    <col min="13065" max="13065" width="14.85546875" customWidth="1"/>
    <col min="13311" max="13311" width="32.42578125" customWidth="1"/>
    <col min="13312" max="13312" width="19.85546875" customWidth="1"/>
    <col min="13313" max="13313" width="14.42578125" customWidth="1"/>
    <col min="13314" max="13314" width="15.42578125" customWidth="1"/>
    <col min="13315" max="13315" width="12.42578125" customWidth="1"/>
    <col min="13316" max="13316" width="12.5703125" customWidth="1"/>
    <col min="13317" max="13317" width="14.7109375" customWidth="1"/>
    <col min="13318" max="13318" width="16.28515625" customWidth="1"/>
    <col min="13319" max="13319" width="11.85546875" customWidth="1"/>
    <col min="13320" max="13320" width="15.42578125" customWidth="1"/>
    <col min="13321" max="13321" width="14.85546875" customWidth="1"/>
    <col min="13567" max="13567" width="32.42578125" customWidth="1"/>
    <col min="13568" max="13568" width="19.85546875" customWidth="1"/>
    <col min="13569" max="13569" width="14.42578125" customWidth="1"/>
    <col min="13570" max="13570" width="15.42578125" customWidth="1"/>
    <col min="13571" max="13571" width="12.42578125" customWidth="1"/>
    <col min="13572" max="13572" width="12.5703125" customWidth="1"/>
    <col min="13573" max="13573" width="14.7109375" customWidth="1"/>
    <col min="13574" max="13574" width="16.28515625" customWidth="1"/>
    <col min="13575" max="13575" width="11.85546875" customWidth="1"/>
    <col min="13576" max="13576" width="15.42578125" customWidth="1"/>
    <col min="13577" max="13577" width="14.85546875" customWidth="1"/>
    <col min="13823" max="13823" width="32.42578125" customWidth="1"/>
    <col min="13824" max="13824" width="19.85546875" customWidth="1"/>
    <col min="13825" max="13825" width="14.42578125" customWidth="1"/>
    <col min="13826" max="13826" width="15.42578125" customWidth="1"/>
    <col min="13827" max="13827" width="12.42578125" customWidth="1"/>
    <col min="13828" max="13828" width="12.5703125" customWidth="1"/>
    <col min="13829" max="13829" width="14.7109375" customWidth="1"/>
    <col min="13830" max="13830" width="16.28515625" customWidth="1"/>
    <col min="13831" max="13831" width="11.85546875" customWidth="1"/>
    <col min="13832" max="13832" width="15.42578125" customWidth="1"/>
    <col min="13833" max="13833" width="14.85546875" customWidth="1"/>
    <col min="14079" max="14079" width="32.42578125" customWidth="1"/>
    <col min="14080" max="14080" width="19.85546875" customWidth="1"/>
    <col min="14081" max="14081" width="14.42578125" customWidth="1"/>
    <col min="14082" max="14082" width="15.42578125" customWidth="1"/>
    <col min="14083" max="14083" width="12.42578125" customWidth="1"/>
    <col min="14084" max="14084" width="12.5703125" customWidth="1"/>
    <col min="14085" max="14085" width="14.7109375" customWidth="1"/>
    <col min="14086" max="14086" width="16.28515625" customWidth="1"/>
    <col min="14087" max="14087" width="11.85546875" customWidth="1"/>
    <col min="14088" max="14088" width="15.42578125" customWidth="1"/>
    <col min="14089" max="14089" width="14.85546875" customWidth="1"/>
    <col min="14335" max="14335" width="32.42578125" customWidth="1"/>
    <col min="14336" max="14336" width="19.85546875" customWidth="1"/>
    <col min="14337" max="14337" width="14.42578125" customWidth="1"/>
    <col min="14338" max="14338" width="15.42578125" customWidth="1"/>
    <col min="14339" max="14339" width="12.42578125" customWidth="1"/>
    <col min="14340" max="14340" width="12.5703125" customWidth="1"/>
    <col min="14341" max="14341" width="14.7109375" customWidth="1"/>
    <col min="14342" max="14342" width="16.28515625" customWidth="1"/>
    <col min="14343" max="14343" width="11.85546875" customWidth="1"/>
    <col min="14344" max="14344" width="15.42578125" customWidth="1"/>
    <col min="14345" max="14345" width="14.85546875" customWidth="1"/>
    <col min="14591" max="14591" width="32.42578125" customWidth="1"/>
    <col min="14592" max="14592" width="19.85546875" customWidth="1"/>
    <col min="14593" max="14593" width="14.42578125" customWidth="1"/>
    <col min="14594" max="14594" width="15.42578125" customWidth="1"/>
    <col min="14595" max="14595" width="12.42578125" customWidth="1"/>
    <col min="14596" max="14596" width="12.5703125" customWidth="1"/>
    <col min="14597" max="14597" width="14.7109375" customWidth="1"/>
    <col min="14598" max="14598" width="16.28515625" customWidth="1"/>
    <col min="14599" max="14599" width="11.85546875" customWidth="1"/>
    <col min="14600" max="14600" width="15.42578125" customWidth="1"/>
    <col min="14601" max="14601" width="14.85546875" customWidth="1"/>
    <col min="14847" max="14847" width="32.42578125" customWidth="1"/>
    <col min="14848" max="14848" width="19.85546875" customWidth="1"/>
    <col min="14849" max="14849" width="14.42578125" customWidth="1"/>
    <col min="14850" max="14850" width="15.42578125" customWidth="1"/>
    <col min="14851" max="14851" width="12.42578125" customWidth="1"/>
    <col min="14852" max="14852" width="12.5703125" customWidth="1"/>
    <col min="14853" max="14853" width="14.7109375" customWidth="1"/>
    <col min="14854" max="14854" width="16.28515625" customWidth="1"/>
    <col min="14855" max="14855" width="11.85546875" customWidth="1"/>
    <col min="14856" max="14856" width="15.42578125" customWidth="1"/>
    <col min="14857" max="14857" width="14.85546875" customWidth="1"/>
    <col min="15103" max="15103" width="32.42578125" customWidth="1"/>
    <col min="15104" max="15104" width="19.85546875" customWidth="1"/>
    <col min="15105" max="15105" width="14.42578125" customWidth="1"/>
    <col min="15106" max="15106" width="15.42578125" customWidth="1"/>
    <col min="15107" max="15107" width="12.42578125" customWidth="1"/>
    <col min="15108" max="15108" width="12.5703125" customWidth="1"/>
    <col min="15109" max="15109" width="14.7109375" customWidth="1"/>
    <col min="15110" max="15110" width="16.28515625" customWidth="1"/>
    <col min="15111" max="15111" width="11.85546875" customWidth="1"/>
    <col min="15112" max="15112" width="15.42578125" customWidth="1"/>
    <col min="15113" max="15113" width="14.85546875" customWidth="1"/>
    <col min="15359" max="15359" width="32.42578125" customWidth="1"/>
    <col min="15360" max="15360" width="19.85546875" customWidth="1"/>
    <col min="15361" max="15361" width="14.42578125" customWidth="1"/>
    <col min="15362" max="15362" width="15.42578125" customWidth="1"/>
    <col min="15363" max="15363" width="12.42578125" customWidth="1"/>
    <col min="15364" max="15364" width="12.5703125" customWidth="1"/>
    <col min="15365" max="15365" width="14.7109375" customWidth="1"/>
    <col min="15366" max="15366" width="16.28515625" customWidth="1"/>
    <col min="15367" max="15367" width="11.85546875" customWidth="1"/>
    <col min="15368" max="15368" width="15.42578125" customWidth="1"/>
    <col min="15369" max="15369" width="14.85546875" customWidth="1"/>
    <col min="15615" max="15615" width="32.42578125" customWidth="1"/>
    <col min="15616" max="15616" width="19.85546875" customWidth="1"/>
    <col min="15617" max="15617" width="14.42578125" customWidth="1"/>
    <col min="15618" max="15618" width="15.42578125" customWidth="1"/>
    <col min="15619" max="15619" width="12.42578125" customWidth="1"/>
    <col min="15620" max="15620" width="12.5703125" customWidth="1"/>
    <col min="15621" max="15621" width="14.7109375" customWidth="1"/>
    <col min="15622" max="15622" width="16.28515625" customWidth="1"/>
    <col min="15623" max="15623" width="11.85546875" customWidth="1"/>
    <col min="15624" max="15624" width="15.42578125" customWidth="1"/>
    <col min="15625" max="15625" width="14.85546875" customWidth="1"/>
    <col min="15871" max="15871" width="32.42578125" customWidth="1"/>
    <col min="15872" max="15872" width="19.85546875" customWidth="1"/>
    <col min="15873" max="15873" width="14.42578125" customWidth="1"/>
    <col min="15874" max="15874" width="15.42578125" customWidth="1"/>
    <col min="15875" max="15875" width="12.42578125" customWidth="1"/>
    <col min="15876" max="15876" width="12.5703125" customWidth="1"/>
    <col min="15877" max="15877" width="14.7109375" customWidth="1"/>
    <col min="15878" max="15878" width="16.28515625" customWidth="1"/>
    <col min="15879" max="15879" width="11.85546875" customWidth="1"/>
    <col min="15880" max="15880" width="15.42578125" customWidth="1"/>
    <col min="15881" max="15881" width="14.85546875" customWidth="1"/>
    <col min="16127" max="16127" width="32.42578125" customWidth="1"/>
    <col min="16128" max="16128" width="19.85546875" customWidth="1"/>
    <col min="16129" max="16129" width="14.42578125" customWidth="1"/>
    <col min="16130" max="16130" width="15.42578125" customWidth="1"/>
    <col min="16131" max="16131" width="12.42578125" customWidth="1"/>
    <col min="16132" max="16132" width="12.5703125" customWidth="1"/>
    <col min="16133" max="16133" width="14.7109375" customWidth="1"/>
    <col min="16134" max="16134" width="16.28515625" customWidth="1"/>
    <col min="16135" max="16135" width="11.85546875" customWidth="1"/>
    <col min="16136" max="16136" width="15.42578125" customWidth="1"/>
    <col min="16137" max="16137" width="14.85546875" customWidth="1"/>
  </cols>
  <sheetData>
    <row r="1" spans="1:13" ht="16.5" x14ac:dyDescent="0.25">
      <c r="J1" s="153" t="s">
        <v>34</v>
      </c>
      <c r="K1" s="153"/>
    </row>
    <row r="2" spans="1:13" ht="16.5" x14ac:dyDescent="0.2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3" ht="33.75" customHeight="1" x14ac:dyDescent="0.25">
      <c r="A3" s="156" t="s">
        <v>265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64"/>
      <c r="M3" s="64"/>
    </row>
    <row r="4" spans="1:13" x14ac:dyDescent="0.25">
      <c r="A4" s="1"/>
      <c r="B4" s="2"/>
      <c r="C4" s="2"/>
      <c r="D4" s="2"/>
      <c r="E4" s="1"/>
      <c r="F4" s="65"/>
      <c r="G4" s="1"/>
      <c r="H4" s="66"/>
      <c r="I4" s="66"/>
      <c r="J4" s="3"/>
      <c r="K4" s="3" t="s">
        <v>35</v>
      </c>
    </row>
    <row r="5" spans="1:13" ht="36.75" customHeight="1" x14ac:dyDescent="0.25">
      <c r="A5" s="164" t="s">
        <v>1</v>
      </c>
      <c r="B5" s="164" t="s">
        <v>2</v>
      </c>
      <c r="C5" s="157" t="s">
        <v>67</v>
      </c>
      <c r="D5" s="158"/>
      <c r="E5" s="164" t="s">
        <v>148</v>
      </c>
      <c r="F5" s="161" t="s">
        <v>149</v>
      </c>
      <c r="G5" s="154" t="s">
        <v>266</v>
      </c>
      <c r="H5" s="157" t="s">
        <v>156</v>
      </c>
      <c r="I5" s="158"/>
      <c r="J5" s="147" t="s">
        <v>150</v>
      </c>
      <c r="K5" s="148"/>
      <c r="L5" s="147" t="s">
        <v>263</v>
      </c>
      <c r="M5" s="148"/>
    </row>
    <row r="6" spans="1:13" ht="105" customHeight="1" x14ac:dyDescent="0.25">
      <c r="A6" s="165"/>
      <c r="B6" s="165"/>
      <c r="C6" s="159"/>
      <c r="D6" s="160"/>
      <c r="E6" s="165"/>
      <c r="F6" s="162"/>
      <c r="G6" s="155"/>
      <c r="H6" s="159"/>
      <c r="I6" s="160"/>
      <c r="J6" s="149"/>
      <c r="K6" s="150"/>
      <c r="L6" s="149"/>
      <c r="M6" s="150"/>
    </row>
    <row r="7" spans="1:13" ht="30" customHeight="1" x14ac:dyDescent="0.25">
      <c r="A7" s="166"/>
      <c r="B7" s="166"/>
      <c r="C7" s="67" t="s">
        <v>4</v>
      </c>
      <c r="D7" s="67" t="s">
        <v>65</v>
      </c>
      <c r="E7" s="166"/>
      <c r="F7" s="163"/>
      <c r="G7" s="4" t="s">
        <v>4</v>
      </c>
      <c r="H7" s="67" t="s">
        <v>4</v>
      </c>
      <c r="I7" s="67" t="s">
        <v>65</v>
      </c>
      <c r="J7" s="4" t="s">
        <v>4</v>
      </c>
      <c r="K7" s="4" t="s">
        <v>5</v>
      </c>
      <c r="L7" s="4" t="s">
        <v>4</v>
      </c>
      <c r="M7" s="4" t="s">
        <v>5</v>
      </c>
    </row>
    <row r="8" spans="1:13" ht="11.25" customHeight="1" x14ac:dyDescent="0.25">
      <c r="A8" s="145">
        <v>1</v>
      </c>
      <c r="B8" s="145">
        <v>2</v>
      </c>
      <c r="C8" s="145">
        <v>3</v>
      </c>
      <c r="D8" s="108">
        <v>4</v>
      </c>
      <c r="E8" s="145">
        <v>5</v>
      </c>
      <c r="F8" s="143">
        <v>6</v>
      </c>
      <c r="G8" s="145">
        <v>7</v>
      </c>
      <c r="H8" s="143" t="s">
        <v>155</v>
      </c>
      <c r="I8" s="143">
        <v>9</v>
      </c>
      <c r="J8" s="141">
        <v>10</v>
      </c>
      <c r="K8" s="141">
        <v>11</v>
      </c>
      <c r="L8" s="151">
        <v>12</v>
      </c>
      <c r="M8" s="151">
        <v>13</v>
      </c>
    </row>
    <row r="9" spans="1:13" ht="6" customHeight="1" x14ac:dyDescent="0.25">
      <c r="A9" s="146"/>
      <c r="B9" s="146"/>
      <c r="C9" s="152"/>
      <c r="D9" s="109"/>
      <c r="E9" s="146"/>
      <c r="F9" s="144"/>
      <c r="G9" s="146"/>
      <c r="H9" s="144"/>
      <c r="I9" s="144"/>
      <c r="J9" s="142"/>
      <c r="K9" s="142"/>
      <c r="L9" s="151"/>
      <c r="M9" s="151"/>
    </row>
    <row r="10" spans="1:13" ht="29.25" customHeight="1" x14ac:dyDescent="0.25">
      <c r="A10" s="88" t="s">
        <v>36</v>
      </c>
      <c r="B10" s="9"/>
      <c r="C10" s="72">
        <f>C11+C24</f>
        <v>162822.46</v>
      </c>
      <c r="D10" s="73">
        <f>C10/C40*100</f>
        <v>4.5960127704786178</v>
      </c>
      <c r="E10" s="72">
        <f>E11+E24</f>
        <v>212900</v>
      </c>
      <c r="F10" s="73">
        <f>F11+F24</f>
        <v>212900</v>
      </c>
      <c r="G10" s="72">
        <f>F10-E10</f>
        <v>0</v>
      </c>
      <c r="H10" s="72">
        <f>H11+H24</f>
        <v>202342.82</v>
      </c>
      <c r="I10" s="73">
        <f>H10/H40*100</f>
        <v>5.7775211599976961</v>
      </c>
      <c r="J10" s="72">
        <f>H10-F10</f>
        <v>-10557.179999999993</v>
      </c>
      <c r="K10" s="72">
        <f>H10/F10*100</f>
        <v>95.041249412869902</v>
      </c>
      <c r="L10" s="110">
        <f>H10-C10</f>
        <v>39520.360000000015</v>
      </c>
      <c r="M10" s="110">
        <f>H10/C10*100</f>
        <v>124.27205681574888</v>
      </c>
    </row>
    <row r="11" spans="1:13" ht="20.25" customHeight="1" x14ac:dyDescent="0.25">
      <c r="A11" s="8" t="s">
        <v>39</v>
      </c>
      <c r="B11" s="9"/>
      <c r="C11" s="72">
        <f>C12+C18+C22+C16</f>
        <v>161907.44999999998</v>
      </c>
      <c r="D11" s="73">
        <f>C11/C10*100</f>
        <v>99.438032074936089</v>
      </c>
      <c r="E11" s="72">
        <f>E12+E18+E22+E16+E14</f>
        <v>212000</v>
      </c>
      <c r="F11" s="72">
        <f>F12+F18+F22+F16+F14</f>
        <v>212000</v>
      </c>
      <c r="G11" s="72">
        <f t="shared" ref="G11:G40" si="0">F11-E11</f>
        <v>0</v>
      </c>
      <c r="H11" s="72">
        <f>H12+H18+H22+H16+H14</f>
        <v>202342.82</v>
      </c>
      <c r="I11" s="73">
        <f>H11/H10*100</f>
        <v>100</v>
      </c>
      <c r="J11" s="72">
        <f t="shared" ref="J11:J40" si="1">H11-F11</f>
        <v>-9657.179999999993</v>
      </c>
      <c r="K11" s="72">
        <f t="shared" ref="K11:K40" si="2">H11/F11*100</f>
        <v>95.444726415094337</v>
      </c>
      <c r="L11" s="110">
        <f t="shared" ref="L11:L40" si="3">H11-C11</f>
        <v>40435.370000000024</v>
      </c>
      <c r="M11" s="110">
        <f t="shared" ref="M11:M40" si="4">H11/C11*100</f>
        <v>124.97437270490026</v>
      </c>
    </row>
    <row r="12" spans="1:13" x14ac:dyDescent="0.25">
      <c r="A12" s="10" t="s">
        <v>23</v>
      </c>
      <c r="B12" s="15" t="s">
        <v>25</v>
      </c>
      <c r="C12" s="72">
        <f>C13</f>
        <v>98656.67</v>
      </c>
      <c r="D12" s="73">
        <f>C12/C11*100</f>
        <v>60.933990375365688</v>
      </c>
      <c r="E12" s="72">
        <f>E13</f>
        <v>88000</v>
      </c>
      <c r="F12" s="73">
        <f>F13</f>
        <v>88000</v>
      </c>
      <c r="G12" s="72">
        <f t="shared" si="0"/>
        <v>0</v>
      </c>
      <c r="H12" s="72">
        <f>H13</f>
        <v>95355.75</v>
      </c>
      <c r="I12" s="73">
        <f>H12/H11*100</f>
        <v>47.125838218524379</v>
      </c>
      <c r="J12" s="72">
        <f t="shared" si="1"/>
        <v>7355.75</v>
      </c>
      <c r="K12" s="72">
        <f t="shared" si="2"/>
        <v>108.35880681818182</v>
      </c>
      <c r="L12" s="110">
        <f t="shared" si="3"/>
        <v>-3300.9199999999983</v>
      </c>
      <c r="M12" s="110">
        <f t="shared" si="4"/>
        <v>96.654133977966211</v>
      </c>
    </row>
    <row r="13" spans="1:13" x14ac:dyDescent="0.25">
      <c r="A13" s="11" t="s">
        <v>24</v>
      </c>
      <c r="B13" s="18" t="s">
        <v>59</v>
      </c>
      <c r="C13" s="75">
        <v>98656.67</v>
      </c>
      <c r="D13" s="75">
        <f>C13/C11*100</f>
        <v>60.933990375365688</v>
      </c>
      <c r="E13" s="74">
        <v>88000</v>
      </c>
      <c r="F13" s="75">
        <v>88000</v>
      </c>
      <c r="G13" s="74">
        <f t="shared" si="0"/>
        <v>0</v>
      </c>
      <c r="H13" s="75">
        <v>95355.75</v>
      </c>
      <c r="I13" s="75">
        <f>H13/H11*100</f>
        <v>47.125838218524379</v>
      </c>
      <c r="J13" s="74">
        <f t="shared" si="1"/>
        <v>7355.75</v>
      </c>
      <c r="K13" s="72">
        <f t="shared" si="2"/>
        <v>108.35880681818182</v>
      </c>
      <c r="L13" s="110">
        <f t="shared" si="3"/>
        <v>-3300.9199999999983</v>
      </c>
      <c r="M13" s="110">
        <f t="shared" si="4"/>
        <v>96.654133977966211</v>
      </c>
    </row>
    <row r="14" spans="1:13" ht="39" x14ac:dyDescent="0.25">
      <c r="A14" s="10" t="s">
        <v>151</v>
      </c>
      <c r="B14" s="15" t="s">
        <v>152</v>
      </c>
      <c r="C14" s="73"/>
      <c r="D14" s="73"/>
      <c r="E14" s="72">
        <f>E15</f>
        <v>93500</v>
      </c>
      <c r="F14" s="72">
        <f>F15</f>
        <v>93500</v>
      </c>
      <c r="G14" s="74">
        <f t="shared" si="0"/>
        <v>0</v>
      </c>
      <c r="H14" s="72">
        <f>H15</f>
        <v>68390.55</v>
      </c>
      <c r="I14" s="73">
        <f>H14/H11*100</f>
        <v>33.799346080083296</v>
      </c>
      <c r="J14" s="72">
        <f t="shared" si="1"/>
        <v>-25109.449999999997</v>
      </c>
      <c r="K14" s="72">
        <f t="shared" si="2"/>
        <v>73.144973262032082</v>
      </c>
      <c r="L14" s="110" t="s">
        <v>8</v>
      </c>
      <c r="M14" s="110" t="s">
        <v>8</v>
      </c>
    </row>
    <row r="15" spans="1:13" ht="39" x14ac:dyDescent="0.25">
      <c r="A15" s="11" t="s">
        <v>153</v>
      </c>
      <c r="B15" s="18" t="s">
        <v>154</v>
      </c>
      <c r="C15" s="75"/>
      <c r="D15" s="75"/>
      <c r="E15" s="74">
        <v>93500</v>
      </c>
      <c r="F15" s="75">
        <v>93500</v>
      </c>
      <c r="G15" s="74">
        <f t="shared" si="0"/>
        <v>0</v>
      </c>
      <c r="H15" s="75">
        <v>68390.55</v>
      </c>
      <c r="I15" s="73">
        <f>H15/H11*100</f>
        <v>33.799346080083296</v>
      </c>
      <c r="J15" s="72">
        <f t="shared" si="1"/>
        <v>-25109.449999999997</v>
      </c>
      <c r="K15" s="72">
        <f t="shared" si="2"/>
        <v>73.144973262032082</v>
      </c>
      <c r="L15" s="110" t="s">
        <v>8</v>
      </c>
      <c r="M15" s="110" t="s">
        <v>8</v>
      </c>
    </row>
    <row r="16" spans="1:13" x14ac:dyDescent="0.25">
      <c r="A16" s="10" t="s">
        <v>75</v>
      </c>
      <c r="B16" s="16" t="s">
        <v>76</v>
      </c>
      <c r="C16" s="72">
        <f>SUM(C17:C17)</f>
        <v>34089.24</v>
      </c>
      <c r="D16" s="73">
        <f>C16/C11*100</f>
        <v>21.054769252434031</v>
      </c>
      <c r="E16" s="72">
        <f>SUM(E17:E17)</f>
        <v>14000</v>
      </c>
      <c r="F16" s="72">
        <f>SUM(F17:F17)</f>
        <v>14000</v>
      </c>
      <c r="G16" s="72">
        <f t="shared" si="0"/>
        <v>0</v>
      </c>
      <c r="H16" s="72">
        <f>SUM(H17:H17)</f>
        <v>13157.91</v>
      </c>
      <c r="I16" s="73">
        <f>H16/H11*100</f>
        <v>6.5027807757151947</v>
      </c>
      <c r="J16" s="72">
        <f t="shared" ref="J16:J17" si="5">H16-F16</f>
        <v>-842.09000000000015</v>
      </c>
      <c r="K16" s="72">
        <f t="shared" si="2"/>
        <v>93.98507142857143</v>
      </c>
      <c r="L16" s="110">
        <f t="shared" si="3"/>
        <v>-20931.329999999998</v>
      </c>
      <c r="M16" s="110">
        <f t="shared" si="4"/>
        <v>38.598425778926135</v>
      </c>
    </row>
    <row r="17" spans="1:13" ht="26.25" x14ac:dyDescent="0.25">
      <c r="A17" s="11" t="s">
        <v>77</v>
      </c>
      <c r="B17" s="91" t="s">
        <v>88</v>
      </c>
      <c r="C17" s="75">
        <v>34089.24</v>
      </c>
      <c r="D17" s="75">
        <f>C17/C11*100</f>
        <v>21.054769252434031</v>
      </c>
      <c r="E17" s="74">
        <v>14000</v>
      </c>
      <c r="F17" s="75">
        <v>14000</v>
      </c>
      <c r="G17" s="74">
        <f t="shared" si="0"/>
        <v>0</v>
      </c>
      <c r="H17" s="75">
        <v>13157.91</v>
      </c>
      <c r="I17" s="75">
        <f>H17/H11*100</f>
        <v>6.5027807757151947</v>
      </c>
      <c r="J17" s="74">
        <f t="shared" si="5"/>
        <v>-842.09000000000015</v>
      </c>
      <c r="K17" s="72">
        <f t="shared" si="2"/>
        <v>93.98507142857143</v>
      </c>
      <c r="L17" s="110">
        <f t="shared" si="3"/>
        <v>-20931.329999999998</v>
      </c>
      <c r="M17" s="110">
        <f t="shared" si="4"/>
        <v>38.598425778926135</v>
      </c>
    </row>
    <row r="18" spans="1:13" x14ac:dyDescent="0.25">
      <c r="A18" s="10" t="s">
        <v>26</v>
      </c>
      <c r="B18" s="16" t="s">
        <v>27</v>
      </c>
      <c r="C18" s="72">
        <f>SUM(C19:C21)</f>
        <v>26261.54</v>
      </c>
      <c r="D18" s="73">
        <f>C18/C11*100</f>
        <v>16.220093639915891</v>
      </c>
      <c r="E18" s="72">
        <f>SUM(E19:E21)</f>
        <v>13500</v>
      </c>
      <c r="F18" s="72">
        <f>SUM(F19:F21)</f>
        <v>13500</v>
      </c>
      <c r="G18" s="72">
        <f t="shared" si="0"/>
        <v>0</v>
      </c>
      <c r="H18" s="72">
        <f>SUM(H19:H21)</f>
        <v>21938.61</v>
      </c>
      <c r="I18" s="73">
        <f>H18/H11*100</f>
        <v>10.842297245832592</v>
      </c>
      <c r="J18" s="72">
        <f t="shared" si="1"/>
        <v>8438.61</v>
      </c>
      <c r="K18" s="72">
        <f t="shared" si="2"/>
        <v>162.50822222222223</v>
      </c>
      <c r="L18" s="110">
        <f t="shared" si="3"/>
        <v>-4322.93</v>
      </c>
      <c r="M18" s="110">
        <f t="shared" si="4"/>
        <v>83.538931837203762</v>
      </c>
    </row>
    <row r="19" spans="1:13" x14ac:dyDescent="0.25">
      <c r="A19" s="11" t="s">
        <v>103</v>
      </c>
      <c r="B19" s="17" t="s">
        <v>89</v>
      </c>
      <c r="C19" s="75">
        <v>1668.46</v>
      </c>
      <c r="D19" s="75">
        <f>C19/C11*100</f>
        <v>1.030502302395597</v>
      </c>
      <c r="E19" s="74">
        <v>1300</v>
      </c>
      <c r="F19" s="75">
        <v>1300</v>
      </c>
      <c r="G19" s="74">
        <f t="shared" si="0"/>
        <v>0</v>
      </c>
      <c r="H19" s="75">
        <v>2543.04</v>
      </c>
      <c r="I19" s="75">
        <f>H19/H11*100</f>
        <v>1.2567977455290975</v>
      </c>
      <c r="J19" s="74">
        <f t="shared" si="1"/>
        <v>1243.04</v>
      </c>
      <c r="K19" s="72">
        <f t="shared" si="2"/>
        <v>195.61846153846153</v>
      </c>
      <c r="L19" s="110">
        <f t="shared" si="3"/>
        <v>874.57999999999993</v>
      </c>
      <c r="M19" s="110">
        <f t="shared" si="4"/>
        <v>152.41839780396293</v>
      </c>
    </row>
    <row r="20" spans="1:13" x14ac:dyDescent="0.25">
      <c r="A20" s="11" t="s">
        <v>28</v>
      </c>
      <c r="B20" s="17" t="s">
        <v>104</v>
      </c>
      <c r="C20" s="75">
        <v>175.01</v>
      </c>
      <c r="D20" s="75">
        <f>C20/C11*100</f>
        <v>0.10809261710934243</v>
      </c>
      <c r="E20" s="74">
        <v>200</v>
      </c>
      <c r="F20" s="75">
        <v>200</v>
      </c>
      <c r="G20" s="74">
        <f t="shared" si="0"/>
        <v>0</v>
      </c>
      <c r="H20" s="75">
        <v>523.11</v>
      </c>
      <c r="I20" s="75">
        <f>H20/H11*100</f>
        <v>0.25852659362956393</v>
      </c>
      <c r="J20" s="74">
        <f t="shared" si="1"/>
        <v>323.11</v>
      </c>
      <c r="K20" s="72">
        <f t="shared" si="2"/>
        <v>261.55500000000001</v>
      </c>
      <c r="L20" s="110">
        <f t="shared" si="3"/>
        <v>348.1</v>
      </c>
      <c r="M20" s="110">
        <f t="shared" si="4"/>
        <v>298.9029198331524</v>
      </c>
    </row>
    <row r="21" spans="1:13" x14ac:dyDescent="0.25">
      <c r="A21" s="11" t="s">
        <v>29</v>
      </c>
      <c r="B21" s="17" t="s">
        <v>105</v>
      </c>
      <c r="C21" s="75">
        <v>24418.07</v>
      </c>
      <c r="D21" s="75">
        <f>C21/C11*100</f>
        <v>15.081498720410952</v>
      </c>
      <c r="E21" s="74">
        <v>12000</v>
      </c>
      <c r="F21" s="75">
        <v>12000</v>
      </c>
      <c r="G21" s="74">
        <f t="shared" si="0"/>
        <v>0</v>
      </c>
      <c r="H21" s="75">
        <v>18872.46</v>
      </c>
      <c r="I21" s="75">
        <f>H21/H11*100</f>
        <v>9.3269729066739302</v>
      </c>
      <c r="J21" s="74">
        <f t="shared" si="1"/>
        <v>6872.4599999999991</v>
      </c>
      <c r="K21" s="72">
        <f t="shared" si="2"/>
        <v>157.2705</v>
      </c>
      <c r="L21" s="110">
        <f t="shared" si="3"/>
        <v>-5545.6100000000006</v>
      </c>
      <c r="M21" s="110">
        <f t="shared" si="4"/>
        <v>77.28890940193061</v>
      </c>
    </row>
    <row r="22" spans="1:13" x14ac:dyDescent="0.25">
      <c r="A22" s="10" t="s">
        <v>30</v>
      </c>
      <c r="B22" s="16" t="s">
        <v>107</v>
      </c>
      <c r="C22" s="72">
        <f>C23</f>
        <v>2900</v>
      </c>
      <c r="D22" s="73">
        <f>C22/C11*100</f>
        <v>1.7911467322844008</v>
      </c>
      <c r="E22" s="72">
        <f>E23</f>
        <v>3000</v>
      </c>
      <c r="F22" s="72">
        <f>F23</f>
        <v>3000</v>
      </c>
      <c r="G22" s="72">
        <f t="shared" si="0"/>
        <v>0</v>
      </c>
      <c r="H22" s="72">
        <f>H23</f>
        <v>3500</v>
      </c>
      <c r="I22" s="73">
        <f>H22/H11*100</f>
        <v>1.729737679844533</v>
      </c>
      <c r="J22" s="72">
        <f t="shared" si="1"/>
        <v>500</v>
      </c>
      <c r="K22" s="72">
        <f t="shared" si="2"/>
        <v>116.66666666666667</v>
      </c>
      <c r="L22" s="110">
        <f t="shared" si="3"/>
        <v>600</v>
      </c>
      <c r="M22" s="110">
        <f t="shared" si="4"/>
        <v>120.68965517241379</v>
      </c>
    </row>
    <row r="23" spans="1:13" s="47" customFormat="1" ht="51.75" x14ac:dyDescent="0.25">
      <c r="A23" s="11" t="s">
        <v>106</v>
      </c>
      <c r="B23" s="17" t="s">
        <v>108</v>
      </c>
      <c r="C23" s="75">
        <v>2900</v>
      </c>
      <c r="D23" s="75">
        <f>C23/C11*100</f>
        <v>1.7911467322844008</v>
      </c>
      <c r="E23" s="74">
        <v>3000</v>
      </c>
      <c r="F23" s="74">
        <v>3000</v>
      </c>
      <c r="G23" s="72">
        <f t="shared" si="0"/>
        <v>0</v>
      </c>
      <c r="H23" s="75">
        <v>3500</v>
      </c>
      <c r="I23" s="75">
        <f>H23/H11*100</f>
        <v>1.729737679844533</v>
      </c>
      <c r="J23" s="74">
        <f t="shared" ref="J23" si="6">H23-F23</f>
        <v>500</v>
      </c>
      <c r="K23" s="72">
        <f t="shared" si="2"/>
        <v>116.66666666666667</v>
      </c>
      <c r="L23" s="110">
        <f t="shared" si="3"/>
        <v>600</v>
      </c>
      <c r="M23" s="110">
        <f t="shared" si="4"/>
        <v>120.68965517241379</v>
      </c>
    </row>
    <row r="24" spans="1:13" ht="16.5" customHeight="1" x14ac:dyDescent="0.25">
      <c r="A24" s="10" t="s">
        <v>40</v>
      </c>
      <c r="B24" s="17"/>
      <c r="C24" s="73">
        <f>C25</f>
        <v>915.01</v>
      </c>
      <c r="D24" s="73">
        <f>C24/C10*100</f>
        <v>0.56196792506390092</v>
      </c>
      <c r="E24" s="72">
        <f>E25</f>
        <v>900</v>
      </c>
      <c r="F24" s="73">
        <f>F25</f>
        <v>900</v>
      </c>
      <c r="G24" s="72">
        <f t="shared" si="0"/>
        <v>0</v>
      </c>
      <c r="H24" s="73">
        <f>H25</f>
        <v>0</v>
      </c>
      <c r="I24" s="73">
        <f>H24/H10*100</f>
        <v>0</v>
      </c>
      <c r="J24" s="72">
        <f t="shared" si="1"/>
        <v>-900</v>
      </c>
      <c r="K24" s="72">
        <f t="shared" si="2"/>
        <v>0</v>
      </c>
      <c r="L24" s="110">
        <f t="shared" si="3"/>
        <v>-915.01</v>
      </c>
      <c r="M24" s="110">
        <f t="shared" si="4"/>
        <v>0</v>
      </c>
    </row>
    <row r="25" spans="1:13" ht="51.75" x14ac:dyDescent="0.25">
      <c r="A25" s="10" t="s">
        <v>31</v>
      </c>
      <c r="B25" s="16" t="s">
        <v>79</v>
      </c>
      <c r="C25" s="72">
        <f>SUM(C26:C27)</f>
        <v>915.01</v>
      </c>
      <c r="D25" s="72">
        <f>SUM(D26:D27)</f>
        <v>100</v>
      </c>
      <c r="E25" s="72">
        <f>SUM(E26:E27)</f>
        <v>900</v>
      </c>
      <c r="F25" s="72">
        <f>SUM(F26:F27)</f>
        <v>900</v>
      </c>
      <c r="G25" s="72">
        <f t="shared" si="0"/>
        <v>0</v>
      </c>
      <c r="H25" s="72">
        <f>SUM(H26:H27)</f>
        <v>0</v>
      </c>
      <c r="I25" s="72"/>
      <c r="J25" s="72">
        <f t="shared" si="1"/>
        <v>-900</v>
      </c>
      <c r="K25" s="72">
        <f t="shared" si="2"/>
        <v>0</v>
      </c>
      <c r="L25" s="110">
        <f t="shared" si="3"/>
        <v>-915.01</v>
      </c>
      <c r="M25" s="110">
        <f t="shared" si="4"/>
        <v>0</v>
      </c>
    </row>
    <row r="26" spans="1:13" ht="90" x14ac:dyDescent="0.25">
      <c r="A26" s="11" t="s">
        <v>60</v>
      </c>
      <c r="B26" s="17" t="s">
        <v>91</v>
      </c>
      <c r="C26" s="75">
        <v>415.01</v>
      </c>
      <c r="D26" s="75">
        <f>C26/C25*100</f>
        <v>45.355788461328288</v>
      </c>
      <c r="E26" s="74">
        <v>400</v>
      </c>
      <c r="F26" s="75">
        <v>400</v>
      </c>
      <c r="G26" s="74">
        <f t="shared" si="0"/>
        <v>0</v>
      </c>
      <c r="H26" s="72"/>
      <c r="I26" s="75"/>
      <c r="J26" s="74">
        <f t="shared" si="1"/>
        <v>-400</v>
      </c>
      <c r="K26" s="72">
        <f t="shared" si="2"/>
        <v>0</v>
      </c>
      <c r="L26" s="110">
        <f t="shared" si="3"/>
        <v>-415.01</v>
      </c>
      <c r="M26" s="110">
        <f t="shared" si="4"/>
        <v>0</v>
      </c>
    </row>
    <row r="27" spans="1:13" ht="90" x14ac:dyDescent="0.25">
      <c r="A27" s="11" t="s">
        <v>90</v>
      </c>
      <c r="B27" s="17" t="s">
        <v>109</v>
      </c>
      <c r="C27" s="75">
        <v>500</v>
      </c>
      <c r="D27" s="75">
        <f>C27/C25*100</f>
        <v>54.644211538671705</v>
      </c>
      <c r="E27" s="74">
        <v>500</v>
      </c>
      <c r="F27" s="75">
        <v>500</v>
      </c>
      <c r="G27" s="74">
        <f t="shared" si="0"/>
        <v>0</v>
      </c>
      <c r="H27" s="72"/>
      <c r="I27" s="75"/>
      <c r="J27" s="74">
        <f>H27-F27</f>
        <v>-500</v>
      </c>
      <c r="K27" s="72">
        <f t="shared" si="2"/>
        <v>0</v>
      </c>
      <c r="L27" s="110">
        <f t="shared" si="3"/>
        <v>-500</v>
      </c>
      <c r="M27" s="110">
        <f t="shared" si="4"/>
        <v>0</v>
      </c>
    </row>
    <row r="28" spans="1:13" x14ac:dyDescent="0.25">
      <c r="A28" s="92" t="s">
        <v>32</v>
      </c>
      <c r="B28" s="16" t="s">
        <v>110</v>
      </c>
      <c r="C28" s="72">
        <f>C29</f>
        <v>3379867</v>
      </c>
      <c r="D28" s="73">
        <f>C28/C40*100</f>
        <v>95.403987229521377</v>
      </c>
      <c r="E28" s="72">
        <f>E29</f>
        <v>3447980</v>
      </c>
      <c r="F28" s="72">
        <f>F29</f>
        <v>3447980</v>
      </c>
      <c r="G28" s="72">
        <f t="shared" si="0"/>
        <v>0</v>
      </c>
      <c r="H28" s="72">
        <f>H29</f>
        <v>3299900</v>
      </c>
      <c r="I28" s="73">
        <f>H28/H40*100</f>
        <v>94.22247884000231</v>
      </c>
      <c r="J28" s="72">
        <f t="shared" si="1"/>
        <v>-148080</v>
      </c>
      <c r="K28" s="72">
        <f t="shared" si="2"/>
        <v>95.705311515728056</v>
      </c>
      <c r="L28" s="110">
        <f t="shared" si="3"/>
        <v>-79967</v>
      </c>
      <c r="M28" s="110">
        <f t="shared" si="4"/>
        <v>97.634019326795993</v>
      </c>
    </row>
    <row r="29" spans="1:13" ht="33" x14ac:dyDescent="0.25">
      <c r="A29" s="12" t="s">
        <v>19</v>
      </c>
      <c r="B29" s="16" t="s">
        <v>111</v>
      </c>
      <c r="C29" s="72">
        <f>C30+C33+C35+C38</f>
        <v>3379867</v>
      </c>
      <c r="D29" s="73">
        <f>C29/C28*100</f>
        <v>100</v>
      </c>
      <c r="E29" s="72">
        <f>E30+E33+E35+E38</f>
        <v>3447980</v>
      </c>
      <c r="F29" s="72">
        <f>F30+F33+F35+F38</f>
        <v>3447980</v>
      </c>
      <c r="G29" s="72">
        <f t="shared" si="0"/>
        <v>0</v>
      </c>
      <c r="H29" s="72">
        <f>H30+H33+H35+H38</f>
        <v>3299900</v>
      </c>
      <c r="I29" s="73">
        <f>H29/H40*100</f>
        <v>94.22247884000231</v>
      </c>
      <c r="J29" s="72">
        <f t="shared" si="1"/>
        <v>-148080</v>
      </c>
      <c r="K29" s="72">
        <f t="shared" si="2"/>
        <v>95.705311515728056</v>
      </c>
      <c r="L29" s="110">
        <f t="shared" si="3"/>
        <v>-79967</v>
      </c>
      <c r="M29" s="110">
        <f t="shared" si="4"/>
        <v>97.634019326795993</v>
      </c>
    </row>
    <row r="30" spans="1:13" ht="22.5" customHeight="1" x14ac:dyDescent="0.25">
      <c r="A30" s="92" t="s">
        <v>86</v>
      </c>
      <c r="B30" s="16" t="s">
        <v>112</v>
      </c>
      <c r="C30" s="73">
        <f>C31</f>
        <v>246600</v>
      </c>
      <c r="D30" s="73">
        <f>D32</f>
        <v>7.2961450849989067</v>
      </c>
      <c r="E30" s="72">
        <f>E31</f>
        <v>73500</v>
      </c>
      <c r="F30" s="73">
        <f>F31</f>
        <v>73500</v>
      </c>
      <c r="G30" s="72">
        <f t="shared" si="0"/>
        <v>0</v>
      </c>
      <c r="H30" s="73">
        <f>H31</f>
        <v>73500</v>
      </c>
      <c r="I30" s="73">
        <f>I32</f>
        <v>2.2273402224309828</v>
      </c>
      <c r="J30" s="72">
        <f t="shared" si="1"/>
        <v>0</v>
      </c>
      <c r="K30" s="72">
        <f t="shared" si="2"/>
        <v>100</v>
      </c>
      <c r="L30" s="110">
        <f t="shared" si="3"/>
        <v>-173100</v>
      </c>
      <c r="M30" s="110">
        <f t="shared" si="4"/>
        <v>29.80535279805353</v>
      </c>
    </row>
    <row r="31" spans="1:13" ht="16.5" customHeight="1" x14ac:dyDescent="0.25">
      <c r="A31" s="13" t="s">
        <v>61</v>
      </c>
      <c r="B31" s="17" t="s">
        <v>113</v>
      </c>
      <c r="C31" s="75">
        <f>C32</f>
        <v>246600</v>
      </c>
      <c r="D31" s="75">
        <f>D32</f>
        <v>7.2961450849989067</v>
      </c>
      <c r="E31" s="74">
        <v>73500</v>
      </c>
      <c r="F31" s="74">
        <f>F32</f>
        <v>73500</v>
      </c>
      <c r="G31" s="74">
        <f t="shared" si="0"/>
        <v>0</v>
      </c>
      <c r="H31" s="75">
        <v>73500</v>
      </c>
      <c r="I31" s="75">
        <f>I32</f>
        <v>2.2273402224309828</v>
      </c>
      <c r="J31" s="74">
        <f t="shared" si="1"/>
        <v>0</v>
      </c>
      <c r="K31" s="72">
        <f t="shared" si="2"/>
        <v>100</v>
      </c>
      <c r="L31" s="110">
        <f t="shared" si="3"/>
        <v>-173100</v>
      </c>
      <c r="M31" s="110">
        <f t="shared" si="4"/>
        <v>29.80535279805353</v>
      </c>
    </row>
    <row r="32" spans="1:13" ht="23.25" x14ac:dyDescent="0.25">
      <c r="A32" s="13" t="s">
        <v>62</v>
      </c>
      <c r="B32" s="17" t="s">
        <v>114</v>
      </c>
      <c r="C32" s="75">
        <v>246600</v>
      </c>
      <c r="D32" s="75">
        <f>C32/C29*100</f>
        <v>7.2961450849989067</v>
      </c>
      <c r="E32" s="74">
        <v>73500</v>
      </c>
      <c r="F32" s="75">
        <v>73500</v>
      </c>
      <c r="G32" s="74">
        <f t="shared" si="0"/>
        <v>0</v>
      </c>
      <c r="H32" s="75">
        <v>73500</v>
      </c>
      <c r="I32" s="75">
        <f>H32/H29*100</f>
        <v>2.2273402224309828</v>
      </c>
      <c r="J32" s="74">
        <f t="shared" ref="J32:J33" si="7">H32-F32</f>
        <v>0</v>
      </c>
      <c r="K32" s="72">
        <f t="shared" si="2"/>
        <v>100</v>
      </c>
      <c r="L32" s="110">
        <f t="shared" si="3"/>
        <v>-173100</v>
      </c>
      <c r="M32" s="110">
        <f t="shared" si="4"/>
        <v>29.80535279805353</v>
      </c>
    </row>
    <row r="33" spans="1:13" s="94" customFormat="1" ht="24.75" x14ac:dyDescent="0.25">
      <c r="A33" s="95" t="s">
        <v>92</v>
      </c>
      <c r="B33" s="93" t="s">
        <v>115</v>
      </c>
      <c r="C33" s="73">
        <f>C34</f>
        <v>1240000</v>
      </c>
      <c r="D33" s="73">
        <f>C33/C29*100</f>
        <v>36.687834166255655</v>
      </c>
      <c r="E33" s="73">
        <f>E34</f>
        <v>900000</v>
      </c>
      <c r="F33" s="73">
        <f>F34</f>
        <v>900000</v>
      </c>
      <c r="G33" s="73">
        <f t="shared" si="0"/>
        <v>0</v>
      </c>
      <c r="H33" s="73">
        <f>H34</f>
        <v>900000</v>
      </c>
      <c r="I33" s="73">
        <f>H33/H29*100</f>
        <v>27.273553744052847</v>
      </c>
      <c r="J33" s="73">
        <f t="shared" si="7"/>
        <v>0</v>
      </c>
      <c r="K33" s="72">
        <f t="shared" si="2"/>
        <v>100</v>
      </c>
      <c r="L33" s="110">
        <f t="shared" si="3"/>
        <v>-340000</v>
      </c>
      <c r="M33" s="110">
        <f t="shared" si="4"/>
        <v>72.58064516129032</v>
      </c>
    </row>
    <row r="34" spans="1:13" s="97" customFormat="1" x14ac:dyDescent="0.25">
      <c r="A34" s="96" t="s">
        <v>85</v>
      </c>
      <c r="B34" s="91" t="s">
        <v>116</v>
      </c>
      <c r="C34" s="75">
        <v>1240000</v>
      </c>
      <c r="D34" s="75">
        <f>C34/C29*100</f>
        <v>36.687834166255655</v>
      </c>
      <c r="E34" s="75">
        <v>900000</v>
      </c>
      <c r="F34" s="75">
        <v>900000</v>
      </c>
      <c r="G34" s="73">
        <f t="shared" si="0"/>
        <v>0</v>
      </c>
      <c r="H34" s="75">
        <v>900000</v>
      </c>
      <c r="I34" s="75">
        <f>H34/H29*100</f>
        <v>27.273553744052847</v>
      </c>
      <c r="J34" s="75"/>
      <c r="K34" s="72">
        <f t="shared" si="2"/>
        <v>100</v>
      </c>
      <c r="L34" s="110">
        <f t="shared" si="3"/>
        <v>-340000</v>
      </c>
      <c r="M34" s="110">
        <f t="shared" si="4"/>
        <v>72.58064516129032</v>
      </c>
    </row>
    <row r="35" spans="1:13" ht="24.75" x14ac:dyDescent="0.25">
      <c r="A35" s="69" t="s">
        <v>51</v>
      </c>
      <c r="B35" s="16" t="s">
        <v>117</v>
      </c>
      <c r="C35" s="73">
        <f>SUM(C36:C37)</f>
        <v>19800</v>
      </c>
      <c r="D35" s="73">
        <f>C35/C29*100</f>
        <v>0.58582186813859838</v>
      </c>
      <c r="E35" s="72">
        <f>E36+E37</f>
        <v>21600</v>
      </c>
      <c r="F35" s="72">
        <f>F36+F37</f>
        <v>21600</v>
      </c>
      <c r="G35" s="72">
        <f t="shared" si="0"/>
        <v>0</v>
      </c>
      <c r="H35" s="73">
        <f>SUM(H36:H37)</f>
        <v>21600</v>
      </c>
      <c r="I35" s="73">
        <f>H35/H29*100</f>
        <v>0.65456528985726836</v>
      </c>
      <c r="J35" s="72">
        <f t="shared" si="1"/>
        <v>0</v>
      </c>
      <c r="K35" s="72">
        <f t="shared" si="2"/>
        <v>100</v>
      </c>
      <c r="L35" s="110">
        <f t="shared" si="3"/>
        <v>1800</v>
      </c>
      <c r="M35" s="110">
        <f t="shared" si="4"/>
        <v>109.09090909090908</v>
      </c>
    </row>
    <row r="36" spans="1:13" ht="39" customHeight="1" x14ac:dyDescent="0.25">
      <c r="A36" s="70" t="s">
        <v>50</v>
      </c>
      <c r="B36" s="17" t="s">
        <v>118</v>
      </c>
      <c r="C36" s="74">
        <v>14800</v>
      </c>
      <c r="D36" s="76">
        <f>C36/C29*100</f>
        <v>0.43788705295208358</v>
      </c>
      <c r="E36" s="74">
        <v>18400</v>
      </c>
      <c r="F36" s="74">
        <v>18400</v>
      </c>
      <c r="G36" s="74">
        <f t="shared" si="0"/>
        <v>0</v>
      </c>
      <c r="H36" s="74">
        <v>18400</v>
      </c>
      <c r="I36" s="76">
        <f>H36/H29*100</f>
        <v>0.55759265432285832</v>
      </c>
      <c r="J36" s="74">
        <f t="shared" si="1"/>
        <v>0</v>
      </c>
      <c r="K36" s="72">
        <f t="shared" si="2"/>
        <v>100</v>
      </c>
      <c r="L36" s="110">
        <f t="shared" si="3"/>
        <v>3600</v>
      </c>
      <c r="M36" s="110">
        <f t="shared" si="4"/>
        <v>124.32432432432432</v>
      </c>
    </row>
    <row r="37" spans="1:13" ht="27" customHeight="1" x14ac:dyDescent="0.25">
      <c r="A37" s="70" t="s">
        <v>78</v>
      </c>
      <c r="B37" s="17" t="s">
        <v>119</v>
      </c>
      <c r="C37" s="74">
        <v>5000</v>
      </c>
      <c r="D37" s="76">
        <f>C37/C29*100</f>
        <v>0.14793481518651475</v>
      </c>
      <c r="E37" s="74">
        <v>3200</v>
      </c>
      <c r="F37" s="74">
        <v>3200</v>
      </c>
      <c r="G37" s="74">
        <f t="shared" si="0"/>
        <v>0</v>
      </c>
      <c r="H37" s="74">
        <v>3200</v>
      </c>
      <c r="I37" s="76">
        <f>H37/H29*100</f>
        <v>9.6972635534410129E-2</v>
      </c>
      <c r="J37" s="74">
        <f t="shared" ref="J37" si="8">H37-F37</f>
        <v>0</v>
      </c>
      <c r="K37" s="72">
        <f t="shared" si="2"/>
        <v>100</v>
      </c>
      <c r="L37" s="110">
        <f t="shared" si="3"/>
        <v>-1800</v>
      </c>
      <c r="M37" s="110">
        <f t="shared" si="4"/>
        <v>64</v>
      </c>
    </row>
    <row r="38" spans="1:13" s="46" customFormat="1" x14ac:dyDescent="0.25">
      <c r="A38" s="69" t="s">
        <v>37</v>
      </c>
      <c r="B38" s="16" t="s">
        <v>120</v>
      </c>
      <c r="C38" s="77">
        <f>SUM(C39:C39)</f>
        <v>1873467</v>
      </c>
      <c r="D38" s="77">
        <f>C38/C29*100</f>
        <v>55.430198880606838</v>
      </c>
      <c r="E38" s="72">
        <f>E39</f>
        <v>2452880</v>
      </c>
      <c r="F38" s="72">
        <f>F39</f>
        <v>2452880</v>
      </c>
      <c r="G38" s="72">
        <f t="shared" si="0"/>
        <v>0</v>
      </c>
      <c r="H38" s="77">
        <f>SUM(H39:H39)</f>
        <v>2304800</v>
      </c>
      <c r="I38" s="77">
        <f>H38/H29*100</f>
        <v>69.844540743658897</v>
      </c>
      <c r="J38" s="72">
        <f t="shared" ref="J38:J39" si="9">H38-F38</f>
        <v>-148080</v>
      </c>
      <c r="K38" s="72">
        <f t="shared" si="2"/>
        <v>93.963014904928087</v>
      </c>
      <c r="L38" s="110">
        <f t="shared" si="3"/>
        <v>431333</v>
      </c>
      <c r="M38" s="110">
        <f t="shared" si="4"/>
        <v>123.02325047625607</v>
      </c>
    </row>
    <row r="39" spans="1:13" s="47" customFormat="1" ht="25.5" customHeight="1" x14ac:dyDescent="0.25">
      <c r="A39" s="71" t="s">
        <v>63</v>
      </c>
      <c r="B39" s="17" t="s">
        <v>121</v>
      </c>
      <c r="C39" s="74">
        <v>1873467</v>
      </c>
      <c r="D39" s="76">
        <f>C39/C29*100</f>
        <v>55.430198880606838</v>
      </c>
      <c r="E39" s="74">
        <v>2452880</v>
      </c>
      <c r="F39" s="74">
        <v>2452880</v>
      </c>
      <c r="G39" s="74">
        <f t="shared" si="0"/>
        <v>0</v>
      </c>
      <c r="H39" s="74">
        <v>2304800</v>
      </c>
      <c r="I39" s="76">
        <f>H39/H29*100</f>
        <v>69.844540743658897</v>
      </c>
      <c r="J39" s="74">
        <f t="shared" si="9"/>
        <v>-148080</v>
      </c>
      <c r="K39" s="72">
        <f t="shared" si="2"/>
        <v>93.963014904928087</v>
      </c>
      <c r="L39" s="110">
        <f t="shared" si="3"/>
        <v>431333</v>
      </c>
      <c r="M39" s="110">
        <f t="shared" si="4"/>
        <v>123.02325047625607</v>
      </c>
    </row>
    <row r="40" spans="1:13" ht="18" customHeight="1" x14ac:dyDescent="0.25">
      <c r="A40" s="6" t="s">
        <v>33</v>
      </c>
      <c r="B40" s="5"/>
      <c r="C40" s="78">
        <f>C10+C28</f>
        <v>3542689.46</v>
      </c>
      <c r="D40" s="79">
        <v>100</v>
      </c>
      <c r="E40" s="78">
        <f>E10+E28</f>
        <v>3660880</v>
      </c>
      <c r="F40" s="78">
        <f>F10+F28</f>
        <v>3660880</v>
      </c>
      <c r="G40" s="72">
        <f t="shared" si="0"/>
        <v>0</v>
      </c>
      <c r="H40" s="78">
        <f>H10+H28</f>
        <v>3502242.82</v>
      </c>
      <c r="I40" s="79">
        <v>100</v>
      </c>
      <c r="J40" s="80">
        <f t="shared" si="1"/>
        <v>-158637.18000000017</v>
      </c>
      <c r="K40" s="72">
        <f t="shared" si="2"/>
        <v>95.666692707764241</v>
      </c>
      <c r="L40" s="110">
        <f t="shared" si="3"/>
        <v>-40446.64000000013</v>
      </c>
      <c r="M40" s="110">
        <f t="shared" si="4"/>
        <v>98.858306931593148</v>
      </c>
    </row>
    <row r="41" spans="1:13" ht="15.75" x14ac:dyDescent="0.25">
      <c r="A41" s="7"/>
    </row>
    <row r="42" spans="1:13" ht="5.25" customHeight="1" x14ac:dyDescent="0.25">
      <c r="A42" s="14"/>
      <c r="B42" s="14"/>
      <c r="C42" s="14"/>
      <c r="D42" s="14"/>
      <c r="E42" s="14"/>
      <c r="F42" s="63"/>
      <c r="G42" s="14"/>
      <c r="H42" s="63"/>
      <c r="I42" s="63"/>
      <c r="J42" s="14"/>
    </row>
    <row r="43" spans="1:13" ht="20.25" customHeight="1" x14ac:dyDescent="0.25">
      <c r="A43" s="14" t="s">
        <v>52</v>
      </c>
      <c r="B43" s="14"/>
      <c r="C43" s="14"/>
      <c r="D43" s="14"/>
      <c r="E43" s="14"/>
      <c r="F43" s="63"/>
      <c r="G43" s="14"/>
      <c r="H43" s="63"/>
      <c r="I43" s="63"/>
      <c r="J43" s="14"/>
      <c r="K43" s="14" t="s">
        <v>53</v>
      </c>
    </row>
    <row r="44" spans="1:13" ht="18.75" customHeight="1" x14ac:dyDescent="0.25">
      <c r="A44" s="14" t="s">
        <v>20</v>
      </c>
      <c r="B44" s="14"/>
      <c r="C44" s="14"/>
      <c r="D44" s="14"/>
      <c r="E44" s="14"/>
      <c r="F44" s="63"/>
      <c r="G44" s="14"/>
      <c r="H44" s="63"/>
      <c r="I44" s="63"/>
      <c r="J44" s="14"/>
    </row>
    <row r="45" spans="1:13" ht="18.75" customHeight="1" x14ac:dyDescent="0.25">
      <c r="A45" s="14" t="s">
        <v>21</v>
      </c>
      <c r="B45" s="14"/>
      <c r="C45" s="14"/>
      <c r="D45" s="14"/>
      <c r="E45" s="14"/>
      <c r="F45" s="63"/>
      <c r="G45" s="14"/>
      <c r="H45" s="63"/>
      <c r="I45" s="63"/>
      <c r="J45" s="14"/>
      <c r="K45" s="14" t="s">
        <v>22</v>
      </c>
    </row>
    <row r="46" spans="1:13" ht="18.75" customHeight="1" x14ac:dyDescent="0.25">
      <c r="A46" s="14" t="s">
        <v>20</v>
      </c>
      <c r="B46" s="14"/>
      <c r="C46" s="14"/>
      <c r="D46" s="14"/>
      <c r="E46" s="14"/>
      <c r="F46" s="63"/>
      <c r="G46" s="14"/>
      <c r="H46" s="63"/>
      <c r="I46" s="63"/>
      <c r="J46" s="14"/>
    </row>
    <row r="47" spans="1:13" x14ac:dyDescent="0.25">
      <c r="A47" s="14"/>
    </row>
  </sheetData>
  <mergeCells count="24">
    <mergeCell ref="L5:M6"/>
    <mergeCell ref="L8:L9"/>
    <mergeCell ref="M8:M9"/>
    <mergeCell ref="C8:C9"/>
    <mergeCell ref="J1:K1"/>
    <mergeCell ref="J5:K6"/>
    <mergeCell ref="G5:G6"/>
    <mergeCell ref="A2:K2"/>
    <mergeCell ref="A3:K3"/>
    <mergeCell ref="H5:I6"/>
    <mergeCell ref="F5:F7"/>
    <mergeCell ref="A5:A7"/>
    <mergeCell ref="B5:B7"/>
    <mergeCell ref="E5:E7"/>
    <mergeCell ref="C5:D6"/>
    <mergeCell ref="J8:J9"/>
    <mergeCell ref="K8:K9"/>
    <mergeCell ref="H8:H9"/>
    <mergeCell ref="A8:A9"/>
    <mergeCell ref="B8:B9"/>
    <mergeCell ref="E8:E9"/>
    <mergeCell ref="F8:F9"/>
    <mergeCell ref="G8:G9"/>
    <mergeCell ref="I8:I9"/>
  </mergeCells>
  <pageMargins left="0.9055118110236221" right="0.11811023622047245" top="0.74803149606299213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2015-04-23T04:29:08Z</dcterms:modified>
</cp:coreProperties>
</file>